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mshittisau-my.sharepoint.com/personal/angelika_dorner_ms-hittisau_at/Documents/Bewegung und Sport/OL/Schulcup/2022_23/"/>
    </mc:Choice>
  </mc:AlternateContent>
  <xr:revisionPtr revIDLastSave="1" documentId="13_ncr:1_{EEA4DBF7-843C-BA41-AFE7-79E5B6CA0D98}" xr6:coauthVersionLast="47" xr6:coauthVersionMax="47" xr10:uidLastSave="{1ABB4A0E-C1CD-494E-AA26-6EB7CA4884FF}"/>
  <bookViews>
    <workbookView xWindow="-110" yWindow="-110" windowWidth="25820" windowHeight="15500" tabRatio="758" activeTab="4" xr2:uid="{00000000-000D-0000-FFFF-FFFF00000000}"/>
  </bookViews>
  <sheets>
    <sheet name="Cup_Ergeb_2022_2023_H3" sheetId="11" r:id="rId1"/>
    <sheet name="Cup_Ergeb_2022_2023_H2" sheetId="10" r:id="rId2"/>
    <sheet name="Cup_Ergeb_2022_2023_D3" sheetId="13" r:id="rId3"/>
    <sheet name="Cup_Ergeb_2022_2023_D2" sheetId="14" r:id="rId4"/>
    <sheet name="Cup_Ergeb_2022_2023_Schnupperer" sheetId="17" r:id="rId5"/>
    <sheet name="Punktewertung" sheetId="8" r:id="rId6"/>
    <sheet name="Übersicht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1" l="1"/>
  <c r="I22" i="11"/>
  <c r="G22" i="11"/>
  <c r="K21" i="11"/>
  <c r="I21" i="11"/>
  <c r="G21" i="11"/>
  <c r="L20" i="11"/>
  <c r="K20" i="11"/>
  <c r="I20" i="11"/>
  <c r="G20" i="11"/>
  <c r="L19" i="11"/>
  <c r="K19" i="11"/>
  <c r="I19" i="11"/>
  <c r="G19" i="11"/>
  <c r="G23" i="11" s="1"/>
  <c r="L18" i="11" s="1"/>
  <c r="L21" i="11" s="1"/>
  <c r="K18" i="11"/>
  <c r="I18" i="11"/>
  <c r="G18" i="11"/>
  <c r="K15" i="11"/>
  <c r="I15" i="11"/>
  <c r="G15" i="11"/>
  <c r="K14" i="11"/>
  <c r="I14" i="11"/>
  <c r="G14" i="11"/>
  <c r="L13" i="11"/>
  <c r="K13" i="11"/>
  <c r="I13" i="11"/>
  <c r="G13" i="11"/>
  <c r="L12" i="11"/>
  <c r="K12" i="11"/>
  <c r="I12" i="11"/>
  <c r="G12" i="11"/>
  <c r="K11" i="11"/>
  <c r="I11" i="11"/>
  <c r="G11" i="11"/>
  <c r="K53" i="13"/>
  <c r="I53" i="13"/>
  <c r="G53" i="13"/>
  <c r="L52" i="13"/>
  <c r="K52" i="13"/>
  <c r="I52" i="13"/>
  <c r="G52" i="13"/>
  <c r="L51" i="13"/>
  <c r="K51" i="13"/>
  <c r="I51" i="13"/>
  <c r="G51" i="13"/>
  <c r="K50" i="13"/>
  <c r="I50" i="13"/>
  <c r="G50" i="13"/>
  <c r="K38" i="10"/>
  <c r="I38" i="10"/>
  <c r="G38" i="10"/>
  <c r="K54" i="11"/>
  <c r="I54" i="11"/>
  <c r="G54" i="11"/>
  <c r="K40" i="11"/>
  <c r="I40" i="11"/>
  <c r="K39" i="13"/>
  <c r="I39" i="13"/>
  <c r="G39" i="13"/>
  <c r="L38" i="13"/>
  <c r="K38" i="13"/>
  <c r="I38" i="13"/>
  <c r="G38" i="13"/>
  <c r="L37" i="13"/>
  <c r="K37" i="13"/>
  <c r="I37" i="13"/>
  <c r="G37" i="13"/>
  <c r="K36" i="13"/>
  <c r="I36" i="13"/>
  <c r="G36" i="13"/>
  <c r="K15" i="13"/>
  <c r="I15" i="13"/>
  <c r="G15" i="13"/>
  <c r="G13" i="13"/>
  <c r="G12" i="13"/>
  <c r="G23" i="10"/>
  <c r="L18" i="10" s="1"/>
  <c r="G16" i="10"/>
  <c r="L11" i="10" s="1"/>
  <c r="G9" i="10"/>
  <c r="L4" i="10" s="1"/>
  <c r="L7" i="10" s="1"/>
  <c r="G55" i="11"/>
  <c r="L50" i="11" s="1"/>
  <c r="K39" i="11"/>
  <c r="I39" i="11"/>
  <c r="G39" i="11"/>
  <c r="L38" i="11"/>
  <c r="K38" i="11"/>
  <c r="I38" i="11"/>
  <c r="G38" i="11"/>
  <c r="L37" i="11"/>
  <c r="K37" i="11"/>
  <c r="I37" i="11"/>
  <c r="G37" i="11"/>
  <c r="K36" i="11"/>
  <c r="I36" i="11"/>
  <c r="G36" i="11"/>
  <c r="K53" i="11"/>
  <c r="I53" i="11"/>
  <c r="G53" i="11"/>
  <c r="L52" i="11"/>
  <c r="K52" i="11"/>
  <c r="I52" i="11"/>
  <c r="G52" i="11"/>
  <c r="L51" i="11"/>
  <c r="K51" i="11"/>
  <c r="I51" i="11"/>
  <c r="G51" i="11"/>
  <c r="K50" i="11"/>
  <c r="I50" i="11"/>
  <c r="G50" i="11"/>
  <c r="K46" i="11"/>
  <c r="I46" i="11"/>
  <c r="G46" i="11"/>
  <c r="G48" i="11" s="1"/>
  <c r="L43" i="11" s="1"/>
  <c r="L45" i="11"/>
  <c r="K45" i="11"/>
  <c r="I45" i="11"/>
  <c r="G45" i="11"/>
  <c r="L44" i="11"/>
  <c r="K44" i="11"/>
  <c r="I44" i="11"/>
  <c r="G44" i="11"/>
  <c r="K43" i="11"/>
  <c r="I43" i="11"/>
  <c r="G43" i="11"/>
  <c r="K28" i="11"/>
  <c r="I28" i="11"/>
  <c r="G28" i="11"/>
  <c r="L27" i="11"/>
  <c r="K27" i="11"/>
  <c r="I27" i="11"/>
  <c r="G27" i="11"/>
  <c r="L26" i="11"/>
  <c r="K26" i="11"/>
  <c r="I26" i="11"/>
  <c r="G26" i="11"/>
  <c r="K25" i="11"/>
  <c r="I25" i="11"/>
  <c r="G25" i="11"/>
  <c r="K60" i="11"/>
  <c r="I60" i="11"/>
  <c r="G60" i="11"/>
  <c r="L59" i="11"/>
  <c r="K59" i="11"/>
  <c r="I59" i="11"/>
  <c r="G59" i="11"/>
  <c r="L58" i="11"/>
  <c r="K58" i="11"/>
  <c r="I58" i="11"/>
  <c r="G58" i="11"/>
  <c r="K57" i="11"/>
  <c r="I57" i="11"/>
  <c r="G57" i="11"/>
  <c r="K8" i="11"/>
  <c r="I8" i="11"/>
  <c r="G8" i="11"/>
  <c r="K7" i="11"/>
  <c r="I7" i="11"/>
  <c r="G7" i="11"/>
  <c r="L6" i="11"/>
  <c r="K6" i="11"/>
  <c r="I6" i="11"/>
  <c r="G6" i="11"/>
  <c r="L5" i="11"/>
  <c r="K5" i="11"/>
  <c r="I5" i="11"/>
  <c r="G5" i="11"/>
  <c r="K4" i="11"/>
  <c r="I4" i="11"/>
  <c r="G4" i="11"/>
  <c r="G9" i="11" s="1"/>
  <c r="L4" i="11" s="1"/>
  <c r="L7" i="11" s="1"/>
  <c r="L37" i="10"/>
  <c r="K37" i="10"/>
  <c r="I37" i="10"/>
  <c r="G37" i="10"/>
  <c r="G40" i="10" s="1"/>
  <c r="L35" i="10" s="1"/>
  <c r="L36" i="10"/>
  <c r="K36" i="10"/>
  <c r="I36" i="10"/>
  <c r="G36" i="10"/>
  <c r="K35" i="10"/>
  <c r="I35" i="10"/>
  <c r="G35" i="10"/>
  <c r="K28" i="10"/>
  <c r="I28" i="10"/>
  <c r="G28" i="10"/>
  <c r="L27" i="10"/>
  <c r="K27" i="10"/>
  <c r="I27" i="10"/>
  <c r="G27" i="10"/>
  <c r="G30" i="10" s="1"/>
  <c r="L25" i="10" s="1"/>
  <c r="L28" i="10" s="1"/>
  <c r="L26" i="10"/>
  <c r="K26" i="10"/>
  <c r="I26" i="10"/>
  <c r="G26" i="10"/>
  <c r="K25" i="10"/>
  <c r="I25" i="10"/>
  <c r="G25" i="10"/>
  <c r="K22" i="10"/>
  <c r="I22" i="10"/>
  <c r="G22" i="10"/>
  <c r="K21" i="10"/>
  <c r="I21" i="10"/>
  <c r="G21" i="10"/>
  <c r="L20" i="10"/>
  <c r="K20" i="10"/>
  <c r="I20" i="10"/>
  <c r="G20" i="10"/>
  <c r="L19" i="10"/>
  <c r="K19" i="10"/>
  <c r="I19" i="10"/>
  <c r="G19" i="10"/>
  <c r="K18" i="10"/>
  <c r="I18" i="10"/>
  <c r="G18" i="10"/>
  <c r="K14" i="10"/>
  <c r="I14" i="10"/>
  <c r="G14" i="10"/>
  <c r="L13" i="10"/>
  <c r="K13" i="10"/>
  <c r="I13" i="10"/>
  <c r="G13" i="10"/>
  <c r="L12" i="10"/>
  <c r="K12" i="10"/>
  <c r="I12" i="10"/>
  <c r="G12" i="10"/>
  <c r="K11" i="10"/>
  <c r="I11" i="10"/>
  <c r="G11" i="10"/>
  <c r="K8" i="10"/>
  <c r="I8" i="10"/>
  <c r="G8" i="10"/>
  <c r="K7" i="10"/>
  <c r="I7" i="10"/>
  <c r="G7" i="10"/>
  <c r="L6" i="10"/>
  <c r="K6" i="10"/>
  <c r="I6" i="10"/>
  <c r="G6" i="10"/>
  <c r="L5" i="10"/>
  <c r="K5" i="10"/>
  <c r="I5" i="10"/>
  <c r="G5" i="10"/>
  <c r="K4" i="10"/>
  <c r="I4" i="10"/>
  <c r="G4" i="10"/>
  <c r="K47" i="13"/>
  <c r="I47" i="13"/>
  <c r="G47" i="13"/>
  <c r="K28" i="13"/>
  <c r="I28" i="13"/>
  <c r="G28" i="13"/>
  <c r="L27" i="13"/>
  <c r="K27" i="13"/>
  <c r="I27" i="13"/>
  <c r="G27" i="13"/>
  <c r="L26" i="13"/>
  <c r="K26" i="13"/>
  <c r="I26" i="13"/>
  <c r="G26" i="13"/>
  <c r="G30" i="13" s="1"/>
  <c r="L25" i="13" s="1"/>
  <c r="L28" i="13" s="1"/>
  <c r="K25" i="13"/>
  <c r="I25" i="13"/>
  <c r="G25" i="13"/>
  <c r="K46" i="13"/>
  <c r="I46" i="13"/>
  <c r="G46" i="13"/>
  <c r="L45" i="13"/>
  <c r="K45" i="13"/>
  <c r="I45" i="13"/>
  <c r="G45" i="13"/>
  <c r="L44" i="13"/>
  <c r="K44" i="13"/>
  <c r="I44" i="13"/>
  <c r="G44" i="13"/>
  <c r="K43" i="13"/>
  <c r="I43" i="13"/>
  <c r="G43" i="13"/>
  <c r="K7" i="13"/>
  <c r="I7" i="13"/>
  <c r="G7" i="13"/>
  <c r="G9" i="13" s="1"/>
  <c r="L4" i="13" s="1"/>
  <c r="L6" i="13"/>
  <c r="K6" i="13"/>
  <c r="I6" i="13"/>
  <c r="G6" i="13"/>
  <c r="L5" i="13"/>
  <c r="K5" i="13"/>
  <c r="I5" i="13"/>
  <c r="G5" i="13"/>
  <c r="K4" i="13"/>
  <c r="I4" i="13"/>
  <c r="G4" i="13"/>
  <c r="K21" i="13"/>
  <c r="I21" i="13"/>
  <c r="G21" i="13"/>
  <c r="L20" i="13"/>
  <c r="K20" i="13"/>
  <c r="I20" i="13"/>
  <c r="G20" i="13"/>
  <c r="L19" i="13"/>
  <c r="K19" i="13"/>
  <c r="I19" i="13"/>
  <c r="G19" i="13"/>
  <c r="G23" i="13" s="1"/>
  <c r="L18" i="13" s="1"/>
  <c r="K18" i="13"/>
  <c r="I18" i="13"/>
  <c r="G18" i="13"/>
  <c r="L13" i="13"/>
  <c r="K14" i="13"/>
  <c r="K13" i="13"/>
  <c r="K12" i="13"/>
  <c r="K11" i="13"/>
  <c r="L12" i="13"/>
  <c r="I14" i="13"/>
  <c r="I13" i="13"/>
  <c r="I12" i="13"/>
  <c r="I11" i="13"/>
  <c r="G14" i="13"/>
  <c r="G11" i="13"/>
  <c r="L6" i="14"/>
  <c r="L5" i="14"/>
  <c r="K8" i="14"/>
  <c r="K7" i="14"/>
  <c r="K6" i="14"/>
  <c r="K5" i="14"/>
  <c r="K4" i="14"/>
  <c r="I8" i="14"/>
  <c r="I7" i="14"/>
  <c r="I6" i="14"/>
  <c r="I5" i="14"/>
  <c r="I4" i="14"/>
  <c r="G8" i="14"/>
  <c r="G7" i="14"/>
  <c r="G6" i="14"/>
  <c r="G5" i="14"/>
  <c r="G4" i="14"/>
  <c r="B19" i="7"/>
  <c r="C19" i="7"/>
  <c r="D19" i="7"/>
  <c r="E19" i="7"/>
  <c r="F19" i="7"/>
  <c r="G19" i="7"/>
  <c r="N19" i="7"/>
  <c r="O19" i="7"/>
  <c r="P19" i="7"/>
  <c r="Q19" i="7"/>
  <c r="R19" i="7"/>
  <c r="S19" i="7"/>
  <c r="T19" i="7"/>
  <c r="U19" i="7"/>
  <c r="G48" i="13" l="1"/>
  <c r="L43" i="13" s="1"/>
  <c r="L46" i="13" s="1"/>
  <c r="G41" i="13"/>
  <c r="L36" i="13" s="1"/>
  <c r="L21" i="13"/>
  <c r="G16" i="13"/>
  <c r="L11" i="13" s="1"/>
  <c r="L39" i="13"/>
  <c r="L7" i="13"/>
  <c r="G30" i="11"/>
  <c r="L25" i="11" s="1"/>
  <c r="L28" i="11" s="1"/>
  <c r="G62" i="11"/>
  <c r="L57" i="11" s="1"/>
  <c r="G41" i="11"/>
  <c r="L36" i="11" s="1"/>
  <c r="L39" i="11" s="1"/>
  <c r="G16" i="11"/>
  <c r="L11" i="11" s="1"/>
  <c r="L14" i="11" s="1"/>
  <c r="L53" i="11"/>
  <c r="L46" i="11"/>
  <c r="L60" i="11"/>
  <c r="L38" i="10"/>
  <c r="L21" i="10"/>
  <c r="L14" i="10"/>
  <c r="G55" i="13"/>
  <c r="L50" i="13" s="1"/>
  <c r="L53" i="13" s="1"/>
  <c r="G9" i="14"/>
  <c r="L4" i="14" s="1"/>
  <c r="L7" i="14" s="1"/>
  <c r="L14" i="13"/>
  <c r="O22" i="7"/>
  <c r="O24" i="7"/>
  <c r="C22" i="7"/>
  <c r="C24" i="7"/>
  <c r="C28" i="7" l="1"/>
  <c r="C30" i="7"/>
  <c r="C31" i="7" s="1"/>
</calcChain>
</file>

<file path=xl/sharedStrings.xml><?xml version="1.0" encoding="utf-8"?>
<sst xmlns="http://schemas.openxmlformats.org/spreadsheetml/2006/main" count="970" uniqueCount="345">
  <si>
    <t>Summe aller Laufzeiten aus den drei</t>
  </si>
  <si>
    <t>Cupläufen nicht möglich.</t>
  </si>
  <si>
    <t>Betreuer</t>
  </si>
  <si>
    <t>Kl.</t>
  </si>
  <si>
    <t>eine größere Teilnehmerzahl zu erhoffen.</t>
  </si>
  <si>
    <t>Mit dem Umstieg auf die Punktewertung ist</t>
  </si>
  <si>
    <t>Rang</t>
  </si>
  <si>
    <t xml:space="preserve">Punkte verloren, man bleibt aber trotzdem in der </t>
  </si>
  <si>
    <t>männlich</t>
  </si>
  <si>
    <t>weiblich</t>
  </si>
  <si>
    <t>Schupperpaare</t>
  </si>
  <si>
    <t>Zwischenwtg.</t>
  </si>
  <si>
    <t>Summe aller Teilnehmer incl. Schnupperer</t>
  </si>
  <si>
    <t>Name</t>
  </si>
  <si>
    <t>M. Büchel</t>
  </si>
  <si>
    <t>D 3</t>
  </si>
  <si>
    <t>D 2</t>
  </si>
  <si>
    <t>S</t>
  </si>
  <si>
    <t>Schnuppersingle</t>
  </si>
  <si>
    <t>H 2</t>
  </si>
  <si>
    <t xml:space="preserve">Wenn man einen Lauf versäumt, gehen wohl </t>
  </si>
  <si>
    <t>Schnupperer</t>
  </si>
  <si>
    <t>Schnupper-</t>
  </si>
  <si>
    <t>In der Vergangenheit hätten manche Schulen gerne</t>
  </si>
  <si>
    <t>Punkte</t>
  </si>
  <si>
    <t>Anmerkungen zum Punktesystem:</t>
  </si>
  <si>
    <t>Schule</t>
  </si>
  <si>
    <t>H 3</t>
  </si>
  <si>
    <t>T für Anzahl der Teilnehmer</t>
  </si>
  <si>
    <t>Wertung. Dies ist bei der Bewertung mit der</t>
  </si>
  <si>
    <t>Summe aller Teilnehmer</t>
  </si>
  <si>
    <t>Schnuppertrios</t>
  </si>
  <si>
    <t>Anzahl Schnupperer</t>
  </si>
  <si>
    <t>beim Schulcup mitgemacht, konnten aber aus</t>
  </si>
  <si>
    <t xml:space="preserve">zeitlichen Gründen nicht alle drei Lauftermine </t>
  </si>
  <si>
    <t>besetzen.</t>
  </si>
  <si>
    <t xml:space="preserve">unbedingt notwendig ist, bei jedem Cuplauf dabei  </t>
  </si>
  <si>
    <t>Das Punktesystem hat den Vorteil, dass es nicht</t>
  </si>
  <si>
    <t>A. Dorner</t>
  </si>
  <si>
    <t>Summe aller Mannschaften</t>
  </si>
  <si>
    <t>H1</t>
  </si>
  <si>
    <t>H2</t>
  </si>
  <si>
    <t>H3</t>
  </si>
  <si>
    <t>D1</t>
  </si>
  <si>
    <t>D2</t>
  </si>
  <si>
    <t>D3</t>
  </si>
  <si>
    <t>SCHULE</t>
  </si>
  <si>
    <t>M</t>
  </si>
  <si>
    <t>T</t>
  </si>
  <si>
    <t>M für Anzahl der Mannschaften</t>
  </si>
  <si>
    <t>Punktevergabe pro Lauf</t>
  </si>
  <si>
    <t xml:space="preserve">sein zu müssen. </t>
  </si>
  <si>
    <t>MS Lauterach</t>
  </si>
  <si>
    <t>MS Lauterach 2</t>
  </si>
  <si>
    <t>MS Lauterach 1</t>
  </si>
  <si>
    <t>MS Lauterach 3</t>
  </si>
  <si>
    <t>MS Hittisau</t>
  </si>
  <si>
    <t>MS Hittisau 1</t>
  </si>
  <si>
    <t>MS Hittisau 2</t>
  </si>
  <si>
    <t>single/paare/trios</t>
  </si>
  <si>
    <t xml:space="preserve">MS Lauterach </t>
  </si>
  <si>
    <t>B. Schmieg</t>
  </si>
  <si>
    <t>MS Hittisau 3</t>
  </si>
  <si>
    <t>MS Hörbranz</t>
  </si>
  <si>
    <t>G</t>
  </si>
  <si>
    <t>MS Marienberg</t>
  </si>
  <si>
    <t>D. Raum</t>
  </si>
  <si>
    <t xml:space="preserve">G = Gast </t>
  </si>
  <si>
    <t>Hittisau</t>
  </si>
  <si>
    <t>VLBG. SCHULCUP im ORIENTIERUNGSLAUF           Schuljahr 2022/2023</t>
  </si>
  <si>
    <t>SCHULCUP 2022 / 2023</t>
  </si>
  <si>
    <t>07 u. älter</t>
  </si>
  <si>
    <t>2008/09</t>
  </si>
  <si>
    <t>2010 u. jüng.</t>
  </si>
  <si>
    <t>MS Hittisau 4</t>
  </si>
  <si>
    <t>MS Hittisau 5</t>
  </si>
  <si>
    <t>MS Hittisau 6</t>
  </si>
  <si>
    <t>MS Hittisau 7</t>
  </si>
  <si>
    <t>MS Hittisau 8</t>
  </si>
  <si>
    <t>MS Hittisau 9</t>
  </si>
  <si>
    <t>MS Hittisau 11</t>
  </si>
  <si>
    <t>MS Hittisau 12</t>
  </si>
  <si>
    <t>MS Hittisau 13</t>
  </si>
  <si>
    <t>MS Hittisau 14</t>
  </si>
  <si>
    <t>MS Hittisau 15</t>
  </si>
  <si>
    <t>MS Hittisau 16</t>
  </si>
  <si>
    <t>MS Hittisau 17</t>
  </si>
  <si>
    <t>MS Hittisau 10</t>
  </si>
  <si>
    <t>SCHULCUP OL 2022/2023                                   Ergebnisse / Herren H3 / Jg. 2010 und jünger</t>
  </si>
  <si>
    <t>SCHULCUP OL 2022/2023                                   Ergebnisse / Herren H2 / Jg. 2008 und 2009</t>
  </si>
  <si>
    <t>SCHULCUP OL 2022/2023                                   Ergebnisse / Damen D3 / Jg. 2010 und jünger</t>
  </si>
  <si>
    <t>SCHULCUP OL 2022/2023                                   Ergebnisse / Damen D2 / Jg. 2008 und 2009</t>
  </si>
  <si>
    <t>SCHULCUP OL 2022/2023                                   Ergebnisse / Schnupperer / ohne Jg.</t>
  </si>
  <si>
    <t>Namen</t>
  </si>
  <si>
    <t>Toker Yagmur, Miletic Vuk</t>
  </si>
  <si>
    <t>Yüksel Nazife, Steffan Keano</t>
  </si>
  <si>
    <t>Özgen Miran, Yigit Mert</t>
  </si>
  <si>
    <t>Abdulkerimov Zeinab, Heidegger Jakob</t>
  </si>
  <si>
    <t>Al Dleme Fatma, Özgen Mehmet</t>
  </si>
  <si>
    <t>Özdemir Gözde, Öztürk Mert</t>
  </si>
  <si>
    <t>Pazagova Iman, Ölz Vinzenz</t>
  </si>
  <si>
    <t>Sicimli Asel, Ölz-Binder Lucas</t>
  </si>
  <si>
    <t>Stanojevic Angelina, Toplak Konstantin</t>
  </si>
  <si>
    <t>Tafoshi Aseneta, Lampert Manuel</t>
  </si>
  <si>
    <t>Tanriverdi Zeynep, Dzemovski Alen</t>
  </si>
  <si>
    <t>MS Lauterach 4</t>
  </si>
  <si>
    <t>MS Lauterach 5</t>
  </si>
  <si>
    <t>MS Lauterach 6</t>
  </si>
  <si>
    <t>MS Lauterach 7</t>
  </si>
  <si>
    <t>MS Lauterach 8</t>
  </si>
  <si>
    <t>MS Lauterach 9</t>
  </si>
  <si>
    <t>MS Lauterach 10</t>
  </si>
  <si>
    <t>MS Lauterach 11</t>
  </si>
  <si>
    <t>MS Hörbranz 1</t>
  </si>
  <si>
    <t>MS Hörbranz 2</t>
  </si>
  <si>
    <t>MS Hörbranz 3</t>
  </si>
  <si>
    <t>Moosbrugger Noemi, Tetin Filiz</t>
  </si>
  <si>
    <t>Scheicher Valentina, Berkmann Lina</t>
  </si>
  <si>
    <t>Bader Melanie, Mangold Fiona</t>
  </si>
  <si>
    <t>Berkmann Lorelai, Rumpold Eva</t>
  </si>
  <si>
    <t>Terzic Anastasija, Simma Louisa</t>
  </si>
  <si>
    <t>Bechter Sara, Marxgut Maya</t>
  </si>
  <si>
    <t>Buchmüller Amelie, Bischofberger Lisa</t>
  </si>
  <si>
    <t>Leidinger Hanna, Hofer Emma</t>
  </si>
  <si>
    <t>Kartal Eda, Vögel Mia</t>
  </si>
  <si>
    <t>Vögel Lana, Dorner Alisa</t>
  </si>
  <si>
    <t>Hoffmann Emilia, Kranzelbinder Sandra</t>
  </si>
  <si>
    <t>Dorn Philip, Knisel Maximilian</t>
  </si>
  <si>
    <t>Bereuter Julian, Sigel Kilian</t>
  </si>
  <si>
    <t>Bock Valentin, Schwarzhans Luca</t>
  </si>
  <si>
    <t>Fink Leander, Lackovic Nenad</t>
  </si>
  <si>
    <t>Häusler Jona, Vögel Manuel</t>
  </si>
  <si>
    <t xml:space="preserve">Saltuari Annika, Sattler Laila </t>
  </si>
  <si>
    <t xml:space="preserve">Hoppal Sandra, Eberle Leonie </t>
  </si>
  <si>
    <t xml:space="preserve">Fink Emma, Bals Theresa </t>
  </si>
  <si>
    <t xml:space="preserve">Bechter Gabriel, Petcov Plamen </t>
  </si>
  <si>
    <t xml:space="preserve">Geiger Antonia, Helbock Melina </t>
  </si>
  <si>
    <t xml:space="preserve">Dünser Linda, Feurstein Lilly </t>
  </si>
  <si>
    <t xml:space="preserve">Bereuter Elias, Kifner Vito </t>
  </si>
  <si>
    <t>Waldner Lena, Repciakova Lena</t>
  </si>
  <si>
    <t xml:space="preserve">Fink Samuel, Bock Jacob </t>
  </si>
  <si>
    <t xml:space="preserve">Geser Valentina, Neyer Lilly </t>
  </si>
  <si>
    <t xml:space="preserve">Nenning Kristian, Wolf Raphael </t>
  </si>
  <si>
    <t xml:space="preserve">Svaneborg Carlo, Vögel Timo </t>
  </si>
  <si>
    <t xml:space="preserve">Häckl Isabel, Schneider Nina </t>
  </si>
  <si>
    <t xml:space="preserve">Hagspiel Lara, Marxgut Luisa </t>
  </si>
  <si>
    <t>Loibnegger Michael, Eberle Marcel</t>
  </si>
  <si>
    <t>MS Hittisau 18</t>
  </si>
  <si>
    <t>MS Hittisau 20</t>
  </si>
  <si>
    <t>MS Hittisau 22</t>
  </si>
  <si>
    <t>MS Hittisau 23</t>
  </si>
  <si>
    <t>MS Hittisau 24</t>
  </si>
  <si>
    <t>MS Hittisau 26</t>
  </si>
  <si>
    <t>MS Hittisau 28</t>
  </si>
  <si>
    <t>MS Hittisau 29</t>
  </si>
  <si>
    <t>MS Hittisau 31</t>
  </si>
  <si>
    <t>MS Hittisau 33</t>
  </si>
  <si>
    <t>MS Hittisau 19</t>
  </si>
  <si>
    <t>MS Hittisau 21</t>
  </si>
  <si>
    <t>MS Hittisau 25</t>
  </si>
  <si>
    <t>MS Hittisau 27</t>
  </si>
  <si>
    <t>MS Hittisau 30</t>
  </si>
  <si>
    <t>MS Hittisau 32</t>
  </si>
  <si>
    <t>Genç Selim, Hansen Bo</t>
  </si>
  <si>
    <t>MS Marienberg 1</t>
  </si>
  <si>
    <t>Deflorian Valentina, Kowarc-Stangl Pauline</t>
  </si>
  <si>
    <t>MS Marienberg 2</t>
  </si>
  <si>
    <t>Antoniazzi Amelie, Wesemann Ida, Kozák Anna</t>
  </si>
  <si>
    <t>MS Marienberg 3</t>
  </si>
  <si>
    <t>Bösch Emma-Rosa, Schwärzler Lena, Celebić Keanu</t>
  </si>
  <si>
    <t>MS Marienberg 4</t>
  </si>
  <si>
    <t>Gaupp-Berghausen Marwin, Gorbach Tim</t>
  </si>
  <si>
    <t>MS Marienberg 5</t>
  </si>
  <si>
    <t>MS Marienberg 6</t>
  </si>
  <si>
    <t>MS Marienberg 7</t>
  </si>
  <si>
    <t>MS Marienberg 8</t>
  </si>
  <si>
    <t>MS Marienberg 9</t>
  </si>
  <si>
    <t>Malang Felix, Kügle Luca</t>
  </si>
  <si>
    <t>MS Marienberg 10</t>
  </si>
  <si>
    <t>MS Marienberg 11</t>
  </si>
  <si>
    <t>Huber Franziska, Studer Juana</t>
  </si>
  <si>
    <t>MS Marienberg 12</t>
  </si>
  <si>
    <t>Ölz Marie, Rasser Sophie, Schmid Finja</t>
  </si>
  <si>
    <t>MS Marienberg 13</t>
  </si>
  <si>
    <t>MS Marienberg 14</t>
  </si>
  <si>
    <t>Alge Diego, Gehrer Samuel</t>
  </si>
  <si>
    <t>MS Marienberg 15</t>
  </si>
  <si>
    <t>MS Marienberg 16</t>
  </si>
  <si>
    <t>MS Marienberg 17</t>
  </si>
  <si>
    <t>Bechter Fabian, Mischi Angelo</t>
  </si>
  <si>
    <t>MS Marienberg 18</t>
  </si>
  <si>
    <t>MS Marienberg 19</t>
  </si>
  <si>
    <t>Schwaigkofler Victoria, Marchauser Giuliana, Hörburger Dana</t>
  </si>
  <si>
    <t>MS Marienberg 20</t>
  </si>
  <si>
    <t>Aichner, Nicole, Kozák Elisa, Lederer Valentina</t>
  </si>
  <si>
    <t>MS Marienberg 21</t>
  </si>
  <si>
    <t>Feldkircher Francis, Immler Benjamin, Rohner Lorenz</t>
  </si>
  <si>
    <t>MS Marienberg 22</t>
  </si>
  <si>
    <t>MS Marienberg 23</t>
  </si>
  <si>
    <t>Marte Julian, Mathis Marco</t>
  </si>
  <si>
    <t>MS Marienberg 24</t>
  </si>
  <si>
    <t>Metzler Jakob, Vogel Eric</t>
  </si>
  <si>
    <t>MS Marienberg 25</t>
  </si>
  <si>
    <t>Berkmann Linus</t>
  </si>
  <si>
    <t>Knisel Felix</t>
  </si>
  <si>
    <t>Bartenstein Lukas</t>
  </si>
  <si>
    <t>Kartal Eray</t>
  </si>
  <si>
    <t>Yaskevych Tymofii</t>
  </si>
  <si>
    <t>Shukur Yousif</t>
  </si>
  <si>
    <t>Vögel Louis</t>
  </si>
  <si>
    <t>Fink Oliver</t>
  </si>
  <si>
    <t>Hagspiel Elija</t>
  </si>
  <si>
    <t>Schoenberger Igor</t>
  </si>
  <si>
    <t xml:space="preserve">Berkmann Marius </t>
  </si>
  <si>
    <t xml:space="preserve">Koller Jakob </t>
  </si>
  <si>
    <t xml:space="preserve">Nußbaumer Oskar </t>
  </si>
  <si>
    <t xml:space="preserve">Jumaah Youssif </t>
  </si>
  <si>
    <t xml:space="preserve">Rauch Julian </t>
  </si>
  <si>
    <t>Janovanovic Alexandar</t>
  </si>
  <si>
    <t>Yigit Ata</t>
  </si>
  <si>
    <t>Hagen Janik</t>
  </si>
  <si>
    <t>Rüscher Valentin</t>
  </si>
  <si>
    <t>Lauterach</t>
  </si>
  <si>
    <t>Bargehr Kilian</t>
  </si>
  <si>
    <t>Loretz Theo</t>
  </si>
  <si>
    <t>Reiner Liam</t>
  </si>
  <si>
    <t>Palamaryuk Vitaliy</t>
  </si>
  <si>
    <t>E. Bachmann</t>
  </si>
  <si>
    <t>Achberger Marlon</t>
  </si>
  <si>
    <t>Heinzle Linus</t>
  </si>
  <si>
    <t>Sinnstein Lukas</t>
  </si>
  <si>
    <t>Fleischmann Max</t>
  </si>
  <si>
    <t>Bertsch Arthur</t>
  </si>
  <si>
    <t>Bertschler Noah</t>
  </si>
  <si>
    <t>Lenz Thomas</t>
  </si>
  <si>
    <t>Schönberger Viktor</t>
  </si>
  <si>
    <t>Bals Kilian</t>
  </si>
  <si>
    <t>Schiffmann Max</t>
  </si>
  <si>
    <t>Bilgeri Johannes</t>
  </si>
  <si>
    <t>Lässer Linus</t>
  </si>
  <si>
    <t>G. Hofer</t>
  </si>
  <si>
    <t>Bilgeri Paul</t>
  </si>
  <si>
    <t>Vögel David</t>
  </si>
  <si>
    <t>Bereuter Marius</t>
  </si>
  <si>
    <t>Schulz Darren</t>
  </si>
  <si>
    <t>Lampert Bernhard</t>
  </si>
  <si>
    <t>Neubacher Noah</t>
  </si>
  <si>
    <t>Birzle Daniel</t>
  </si>
  <si>
    <t>Pfanner Tim</t>
  </si>
  <si>
    <t>Cigerli Talha</t>
  </si>
  <si>
    <t>Bechter Christoph</t>
  </si>
  <si>
    <t>Harman Eray</t>
  </si>
  <si>
    <t>Schwaigkofler Cecilia</t>
  </si>
  <si>
    <t>Bereuter Leo</t>
  </si>
  <si>
    <t>Pichler Sebastian</t>
  </si>
  <si>
    <t>Kager Kimi</t>
  </si>
  <si>
    <t>Matt Julian</t>
  </si>
  <si>
    <t>Thurnher Ronja</t>
  </si>
  <si>
    <t>Lässer Ida</t>
  </si>
  <si>
    <t>Dorn Pia</t>
  </si>
  <si>
    <t>Häusler Maya</t>
  </si>
  <si>
    <t>D. Manzl</t>
  </si>
  <si>
    <t>Almoussa Alaa</t>
  </si>
  <si>
    <t>Amann Prisca</t>
  </si>
  <si>
    <t>Fetz Sopfia</t>
  </si>
  <si>
    <t>Bellanti Victoria</t>
  </si>
  <si>
    <t>Lehnhoff Isabel</t>
  </si>
  <si>
    <t>Eberle Sophia</t>
  </si>
  <si>
    <t>Metzler Anna</t>
  </si>
  <si>
    <t>Bilgeri Pia</t>
  </si>
  <si>
    <t>Gamonal Thais</t>
  </si>
  <si>
    <t>Ölz Leonie</t>
  </si>
  <si>
    <t>Vujanovic Katarina</t>
  </si>
  <si>
    <t>Kohn Pia-Marie</t>
  </si>
  <si>
    <t>Krenkel Emma</t>
  </si>
  <si>
    <t>Gehrer Sophia</t>
  </si>
  <si>
    <t>Jochum Verena</t>
  </si>
  <si>
    <t>Frauscher Louisa</t>
  </si>
  <si>
    <t>Albel Emilia</t>
  </si>
  <si>
    <t>Stadler Zita</t>
  </si>
  <si>
    <t xml:space="preserve">MS Hörbranz </t>
  </si>
  <si>
    <t>Königer Inga</t>
  </si>
  <si>
    <t>Winkler Mia</t>
  </si>
  <si>
    <t>Wolf Ida</t>
  </si>
  <si>
    <t>Rädler Marleen</t>
  </si>
  <si>
    <t>Baldauf Leni</t>
  </si>
  <si>
    <t>Vögel Larissa</t>
  </si>
  <si>
    <t>Erlenbusch Rosalie</t>
  </si>
  <si>
    <t>Stoyanova Tatyana</t>
  </si>
  <si>
    <t>Mühlebach Julian</t>
  </si>
  <si>
    <t>Schmolly Irenäus</t>
  </si>
  <si>
    <t>Vogel Anton</t>
  </si>
  <si>
    <t>Bechter Konrad</t>
  </si>
  <si>
    <t>Bohle Luisa</t>
  </si>
  <si>
    <t>Fehlst</t>
  </si>
  <si>
    <t>Aufg</t>
  </si>
  <si>
    <t>DNS</t>
  </si>
  <si>
    <t>Kat</t>
  </si>
  <si>
    <t>Fehlstempler</t>
  </si>
  <si>
    <t>Aufgabe</t>
  </si>
  <si>
    <t>2. Platz</t>
  </si>
  <si>
    <t>1. Platz</t>
  </si>
  <si>
    <t>4. Platz</t>
  </si>
  <si>
    <t>3. Platz</t>
  </si>
  <si>
    <t>5. Platz</t>
  </si>
  <si>
    <t>6. Platz</t>
  </si>
  <si>
    <t>8. Platz</t>
  </si>
  <si>
    <t>7. Platz</t>
  </si>
  <si>
    <t xml:space="preserve">Lauterach </t>
  </si>
  <si>
    <t>did not start</t>
  </si>
  <si>
    <t>Feuerstein Gregor, Reis Emil</t>
  </si>
  <si>
    <t>Renda Anil, Schobel Vincent</t>
  </si>
  <si>
    <t>Rohner Julius, Braun Max, Wachter Leo</t>
  </si>
  <si>
    <t>Frumento Valentina, Gehrer Sophia</t>
  </si>
  <si>
    <t>Maric Adrian, Kukuk Ida, Fink Melia</t>
  </si>
  <si>
    <t>Hörburger Luisa, Hörburger Laura, Barfus Lia</t>
  </si>
  <si>
    <t>Hollenstein Magdalena, Karabiyik Lena-Sofie</t>
  </si>
  <si>
    <t>Fehlst.</t>
  </si>
  <si>
    <t>Linder Elaina</t>
  </si>
  <si>
    <t>Steurer Elina</t>
  </si>
  <si>
    <t>Ölz Emilia</t>
  </si>
  <si>
    <t>Aufg.</t>
  </si>
  <si>
    <t>S. Petutschnig</t>
  </si>
  <si>
    <t>Marchauser Giuliana, Beste Kati</t>
  </si>
  <si>
    <t>Dbirn</t>
  </si>
  <si>
    <t>Bechter Fabian</t>
  </si>
  <si>
    <t>Celebic Keanu</t>
  </si>
  <si>
    <t>Kügle Luca</t>
  </si>
  <si>
    <t>Scheicher Valentina</t>
  </si>
  <si>
    <t>Berkmann Lina</t>
  </si>
  <si>
    <t>Bader Melanie</t>
  </si>
  <si>
    <t>Mangold Fiona</t>
  </si>
  <si>
    <t>Rohner Julius</t>
  </si>
  <si>
    <t>Wachter Leo</t>
  </si>
  <si>
    <t>Braun Max</t>
  </si>
  <si>
    <t>gelb markierte Teams sind beim zweiten Lauf nicht mehr am Start</t>
  </si>
  <si>
    <t>Fehlt.</t>
  </si>
  <si>
    <t>Schüler Marienberg</t>
  </si>
  <si>
    <t xml:space="preserve"> </t>
  </si>
  <si>
    <t>Fehst.</t>
  </si>
  <si>
    <t>Fink Pascal, Nenning Michael</t>
  </si>
  <si>
    <t>Bechter Magnus, Berkmann Cornelius</t>
  </si>
  <si>
    <t>Alkalo Ali, Dorn Maximilian</t>
  </si>
  <si>
    <t>Sutterlüti Rosa, Held Katharina</t>
  </si>
  <si>
    <t>Lehnhoff Luana, Vögel Carina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</si>
</sst>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Verdana"/>
      <family val="2"/>
    </font>
    <font>
      <sz val="12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2C3E5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49" fontId="4" fillId="0" borderId="0" xfId="0" applyNumberFormat="1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3" borderId="14" xfId="0" applyFont="1" applyFill="1" applyBorder="1" applyAlignment="1">
      <alignment horizontal="center"/>
    </xf>
    <xf numFmtId="0" fontId="1" fillId="3" borderId="23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3" borderId="3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3" borderId="41" xfId="0" applyFont="1" applyFill="1" applyBorder="1"/>
    <xf numFmtId="0" fontId="1" fillId="0" borderId="41" xfId="0" applyFont="1" applyBorder="1"/>
    <xf numFmtId="0" fontId="1" fillId="0" borderId="42" xfId="0" applyFont="1" applyBorder="1"/>
    <xf numFmtId="1" fontId="1" fillId="0" borderId="1" xfId="0" applyNumberFormat="1" applyFont="1" applyBorder="1" applyAlignment="1">
      <alignment horizontal="center"/>
    </xf>
    <xf numFmtId="0" fontId="1" fillId="2" borderId="45" xfId="0" applyFont="1" applyFill="1" applyBorder="1"/>
    <xf numFmtId="0" fontId="1" fillId="0" borderId="4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2" borderId="47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" fontId="2" fillId="2" borderId="49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6" xfId="0" applyFont="1" applyBorder="1"/>
    <xf numFmtId="0" fontId="1" fillId="2" borderId="46" xfId="0" applyFont="1" applyFill="1" applyBorder="1"/>
    <xf numFmtId="0" fontId="7" fillId="0" borderId="0" xfId="0" applyFont="1" applyAlignment="1">
      <alignment wrapText="1"/>
    </xf>
    <xf numFmtId="0" fontId="1" fillId="0" borderId="4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0" borderId="49" xfId="0" applyFont="1" applyBorder="1" applyAlignment="1">
      <alignment horizontal="center"/>
    </xf>
    <xf numFmtId="0" fontId="1" fillId="0" borderId="19" xfId="0" applyFont="1" applyBorder="1"/>
    <xf numFmtId="0" fontId="2" fillId="4" borderId="4" xfId="0" applyFont="1" applyFill="1" applyBorder="1" applyAlignment="1">
      <alignment horizontal="center"/>
    </xf>
    <xf numFmtId="0" fontId="1" fillId="0" borderId="45" xfId="0" applyFont="1" applyBorder="1"/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3" xfId="0" applyFont="1" applyBorder="1"/>
    <xf numFmtId="0" fontId="9" fillId="0" borderId="0" xfId="0" applyFont="1"/>
    <xf numFmtId="0" fontId="1" fillId="0" borderId="5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" xfId="0" applyBorder="1"/>
    <xf numFmtId="0" fontId="9" fillId="0" borderId="2" xfId="0" applyFont="1" applyBorder="1"/>
    <xf numFmtId="0" fontId="8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13" xfId="0" applyFont="1" applyBorder="1"/>
    <xf numFmtId="0" fontId="2" fillId="0" borderId="34" xfId="0" applyFont="1" applyBorder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2" fillId="0" borderId="14" xfId="0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0" fontId="1" fillId="0" borderId="3" xfId="0" applyFont="1" applyBorder="1"/>
    <xf numFmtId="0" fontId="0" fillId="0" borderId="1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0" xfId="0" applyFont="1" applyBorder="1"/>
    <xf numFmtId="0" fontId="1" fillId="2" borderId="47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0" fillId="0" borderId="46" xfId="0" applyFont="1" applyBorder="1"/>
    <xf numFmtId="0" fontId="10" fillId="2" borderId="47" xfId="0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46" xfId="0" applyFont="1" applyBorder="1"/>
    <xf numFmtId="0" fontId="8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left"/>
    </xf>
    <xf numFmtId="0" fontId="2" fillId="0" borderId="35" xfId="0" applyFont="1" applyBorder="1" applyAlignment="1">
      <alignment horizontal="left" vertical="center"/>
    </xf>
    <xf numFmtId="0" fontId="1" fillId="0" borderId="35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1" fillId="5" borderId="1" xfId="0" applyFont="1" applyFill="1" applyBorder="1"/>
    <xf numFmtId="1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1" fontId="2" fillId="5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view="pageLayout" zoomScaleNormal="100" workbookViewId="0">
      <selection activeCell="O23" sqref="O23"/>
    </sheetView>
  </sheetViews>
  <sheetFormatPr baseColWidth="10" defaultRowHeight="12.5" x14ac:dyDescent="0.25"/>
  <cols>
    <col min="1" max="1" width="20.81640625" customWidth="1"/>
    <col min="2" max="2" width="0.36328125" customWidth="1"/>
    <col min="3" max="3" width="4.36328125" customWidth="1"/>
    <col min="4" max="4" width="16.453125" customWidth="1"/>
    <col min="5" max="5" width="12.6328125" customWidth="1"/>
    <col min="6" max="6" width="11" customWidth="1"/>
    <col min="7" max="7" width="7.36328125" bestFit="1" customWidth="1"/>
    <col min="8" max="8" width="11" customWidth="1"/>
    <col min="9" max="9" width="7.36328125" bestFit="1" customWidth="1"/>
    <col min="10" max="10" width="11" customWidth="1"/>
    <col min="11" max="11" width="7.36328125" bestFit="1" customWidth="1"/>
    <col min="12" max="12" width="13.453125" customWidth="1"/>
  </cols>
  <sheetData>
    <row r="1" spans="1:18" ht="17" customHeight="1" thickBot="1" x14ac:dyDescent="0.4">
      <c r="A1" s="159" t="s">
        <v>88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  <c r="M1" s="1"/>
      <c r="N1" s="1"/>
      <c r="O1" s="1"/>
      <c r="P1" s="1"/>
      <c r="Q1" s="1"/>
      <c r="R1" s="1"/>
    </row>
    <row r="2" spans="1:18" ht="17" customHeight="1" thickBot="1" x14ac:dyDescent="0.4">
      <c r="M2" s="1"/>
      <c r="N2" s="1"/>
      <c r="O2" s="1"/>
      <c r="P2" s="1"/>
      <c r="Q2" s="1"/>
      <c r="R2" s="1"/>
    </row>
    <row r="3" spans="1:18" ht="16" customHeight="1" thickBot="1" x14ac:dyDescent="0.4">
      <c r="A3" s="72" t="s">
        <v>13</v>
      </c>
      <c r="B3" s="73"/>
      <c r="C3" s="73" t="s">
        <v>297</v>
      </c>
      <c r="D3" s="73" t="s">
        <v>26</v>
      </c>
      <c r="E3" s="73" t="s">
        <v>2</v>
      </c>
      <c r="F3" s="91" t="s">
        <v>68</v>
      </c>
      <c r="G3" s="91" t="s">
        <v>24</v>
      </c>
      <c r="H3" s="91" t="s">
        <v>324</v>
      </c>
      <c r="I3" s="91" t="s">
        <v>24</v>
      </c>
      <c r="J3" s="74"/>
      <c r="K3" s="91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35">
      <c r="A4" s="5" t="s">
        <v>213</v>
      </c>
      <c r="B4" s="62"/>
      <c r="C4" s="69" t="s">
        <v>27</v>
      </c>
      <c r="D4" s="62" t="s">
        <v>62</v>
      </c>
      <c r="E4" s="62" t="s">
        <v>38</v>
      </c>
      <c r="F4" s="63">
        <v>6</v>
      </c>
      <c r="G4" s="63">
        <f>VLOOKUP(F4,Punktewertung!$B$7:$C$72,2)</f>
        <v>60</v>
      </c>
      <c r="H4" s="63">
        <v>20</v>
      </c>
      <c r="I4" s="63">
        <f>VLOOKUP(H4,Punktewertung!$B$7:$C$72,2)</f>
        <v>17</v>
      </c>
      <c r="J4" s="63"/>
      <c r="K4" s="63" t="e">
        <f>VLOOKUP(J4,Punktewertung!$B$7:$C$72,2)</f>
        <v>#N/A</v>
      </c>
      <c r="L4" s="64">
        <f>G9</f>
        <v>230</v>
      </c>
      <c r="M4" s="1"/>
      <c r="N4" s="1"/>
      <c r="O4" s="1"/>
      <c r="P4" s="1"/>
      <c r="Q4" s="1"/>
      <c r="R4" s="1"/>
    </row>
    <row r="5" spans="1:18" ht="16" customHeight="1" x14ac:dyDescent="0.35">
      <c r="A5" s="122" t="s">
        <v>214</v>
      </c>
      <c r="B5" s="3"/>
      <c r="C5" s="4" t="s">
        <v>27</v>
      </c>
      <c r="D5" s="3" t="s">
        <v>62</v>
      </c>
      <c r="E5" s="3" t="s">
        <v>38</v>
      </c>
      <c r="F5" s="29">
        <v>4</v>
      </c>
      <c r="G5" s="29">
        <f>VLOOKUP(F5,Punktewertung!$B$7:$C$72,2)</f>
        <v>70</v>
      </c>
      <c r="H5" s="29">
        <v>28</v>
      </c>
      <c r="I5" s="140">
        <f>VLOOKUP(H5,Punktewertung!$B$7:$C$72,2)</f>
        <v>8</v>
      </c>
      <c r="J5" s="29"/>
      <c r="K5" s="29" t="e">
        <f>VLOOKUP(J5,Punktewertung!$B$7:$C$72,2)</f>
        <v>#N/A</v>
      </c>
      <c r="L5" s="65">
        <f>I9</f>
        <v>90</v>
      </c>
      <c r="M5" s="1"/>
      <c r="N5" s="1"/>
      <c r="O5" s="1"/>
      <c r="P5" s="1"/>
      <c r="Q5" s="1"/>
      <c r="R5" s="1"/>
    </row>
    <row r="6" spans="1:18" ht="16" customHeight="1" x14ac:dyDescent="0.35">
      <c r="A6" s="122" t="s">
        <v>215</v>
      </c>
      <c r="B6" s="4"/>
      <c r="C6" s="4" t="s">
        <v>27</v>
      </c>
      <c r="D6" s="3" t="s">
        <v>62</v>
      </c>
      <c r="E6" s="3" t="s">
        <v>38</v>
      </c>
      <c r="F6" s="29">
        <v>1</v>
      </c>
      <c r="G6" s="29">
        <f>VLOOKUP(F6,Punktewertung!$B$7:$C$72,2)</f>
        <v>100</v>
      </c>
      <c r="H6" s="29">
        <v>6</v>
      </c>
      <c r="I6" s="29">
        <f>VLOOKUP(H6,Punktewertung!$B$7:$C$72,2)</f>
        <v>60</v>
      </c>
      <c r="J6" s="29"/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35">
      <c r="A7" s="122" t="s">
        <v>216</v>
      </c>
      <c r="B7" s="3"/>
      <c r="C7" s="4" t="s">
        <v>27</v>
      </c>
      <c r="D7" s="3" t="s">
        <v>62</v>
      </c>
      <c r="E7" s="3" t="s">
        <v>38</v>
      </c>
      <c r="F7" s="29" t="s">
        <v>296</v>
      </c>
      <c r="G7" s="140">
        <f>VLOOKUP(F7,Punktewertung!$B$7:$C$72,2)</f>
        <v>0</v>
      </c>
      <c r="H7" s="29">
        <v>23</v>
      </c>
      <c r="I7" s="29">
        <f>VLOOKUP(H7,Punktewertung!$B$7:$C$72,2)</f>
        <v>13</v>
      </c>
      <c r="J7" s="29"/>
      <c r="K7" s="29" t="e">
        <f>VLOOKUP(J7,Punktewertung!$B$7:$C$72,2)</f>
        <v>#N/A</v>
      </c>
      <c r="L7" s="93">
        <f>SUM(L4:L6)</f>
        <v>320</v>
      </c>
      <c r="M7" s="1"/>
      <c r="N7" s="1"/>
      <c r="O7" s="1"/>
      <c r="P7" s="1"/>
      <c r="Q7" s="1"/>
      <c r="R7" s="1"/>
    </row>
    <row r="8" spans="1:18" ht="16" customHeight="1" x14ac:dyDescent="0.35">
      <c r="A8" s="122" t="s">
        <v>217</v>
      </c>
      <c r="B8" s="109"/>
      <c r="C8" s="4" t="s">
        <v>27</v>
      </c>
      <c r="D8" s="3" t="s">
        <v>62</v>
      </c>
      <c r="E8" s="3" t="s">
        <v>38</v>
      </c>
      <c r="F8" s="123">
        <v>7</v>
      </c>
      <c r="G8" s="140">
        <f>VLOOKUP(F8,Punktewertung!$B$7:$C$72,2)</f>
        <v>55</v>
      </c>
      <c r="H8" s="29" t="s">
        <v>339</v>
      </c>
      <c r="I8" s="140">
        <f>VLOOKUP(H8,Punktewertung!$B$7:$C$72,2)</f>
        <v>3</v>
      </c>
      <c r="J8" s="29"/>
      <c r="K8" s="29" t="e">
        <f>VLOOKUP(J8,Punktewertung!$B$7:$C$72,2)</f>
        <v>#N/A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4">
      <c r="A9" s="78"/>
      <c r="B9" s="79"/>
      <c r="C9" s="79"/>
      <c r="D9" s="79"/>
      <c r="E9" s="79"/>
      <c r="F9" s="66"/>
      <c r="G9" s="66">
        <f>SUM(G4:G6)</f>
        <v>230</v>
      </c>
      <c r="H9" s="66"/>
      <c r="I9" s="66">
        <v>90</v>
      </c>
      <c r="J9" s="66"/>
      <c r="K9" s="67"/>
      <c r="L9" s="68" t="s">
        <v>301</v>
      </c>
      <c r="M9" s="1"/>
      <c r="N9" s="1"/>
      <c r="O9" s="1"/>
      <c r="P9" s="1"/>
      <c r="Q9" s="1"/>
      <c r="R9" s="1"/>
    </row>
    <row r="10" spans="1:18" ht="16" customHeight="1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35">
      <c r="A11" s="5" t="s">
        <v>203</v>
      </c>
      <c r="B11" s="62"/>
      <c r="C11" s="69" t="s">
        <v>27</v>
      </c>
      <c r="D11" s="62" t="s">
        <v>57</v>
      </c>
      <c r="E11" s="62" t="s">
        <v>61</v>
      </c>
      <c r="F11" s="63">
        <v>11</v>
      </c>
      <c r="G11" s="63">
        <f>VLOOKUP(F11,Punktewertung!$B$7:$C$72,2)</f>
        <v>35</v>
      </c>
      <c r="H11" s="63">
        <v>5</v>
      </c>
      <c r="I11" s="63">
        <f>VLOOKUP(H11,Punktewertung!$B$7:$C$72,2)</f>
        <v>65</v>
      </c>
      <c r="J11" s="63"/>
      <c r="K11" s="63" t="e">
        <f>VLOOKUP(J11,Punktewertung!$B$7:$C$72,2)</f>
        <v>#N/A</v>
      </c>
      <c r="L11" s="64">
        <f>G16</f>
        <v>120</v>
      </c>
      <c r="M11" s="1"/>
      <c r="N11" s="1"/>
      <c r="O11" s="1"/>
      <c r="P11" s="1"/>
      <c r="Q11" s="1"/>
      <c r="R11" s="1"/>
    </row>
    <row r="12" spans="1:18" ht="16" customHeight="1" x14ac:dyDescent="0.35">
      <c r="A12" s="122" t="s">
        <v>204</v>
      </c>
      <c r="B12" s="3"/>
      <c r="C12" s="4" t="s">
        <v>27</v>
      </c>
      <c r="D12" s="3" t="s">
        <v>57</v>
      </c>
      <c r="E12" s="3" t="s">
        <v>61</v>
      </c>
      <c r="F12" s="29" t="s">
        <v>296</v>
      </c>
      <c r="G12" s="140">
        <f>VLOOKUP(F12,Punktewertung!$B$7:$C$72,2)</f>
        <v>0</v>
      </c>
      <c r="H12" s="29">
        <v>16</v>
      </c>
      <c r="I12" s="29">
        <f>VLOOKUP(H12,Punktewertung!$B$7:$C$72,2)</f>
        <v>25</v>
      </c>
      <c r="J12" s="29"/>
      <c r="K12" s="29" t="e">
        <f>VLOOKUP(J12,Punktewertung!$B$7:$C$72,2)</f>
        <v>#N/A</v>
      </c>
      <c r="L12" s="65">
        <f>I16</f>
        <v>135</v>
      </c>
      <c r="M12" s="1"/>
      <c r="N12" s="1"/>
      <c r="O12" s="1"/>
      <c r="P12" s="1"/>
      <c r="Q12" s="1"/>
      <c r="R12" s="1"/>
    </row>
    <row r="13" spans="1:18" ht="16" customHeight="1" x14ac:dyDescent="0.35">
      <c r="A13" s="122" t="s">
        <v>205</v>
      </c>
      <c r="B13" s="3"/>
      <c r="C13" s="4" t="s">
        <v>27</v>
      </c>
      <c r="D13" s="3" t="s">
        <v>57</v>
      </c>
      <c r="E13" s="3" t="s">
        <v>61</v>
      </c>
      <c r="F13" s="29">
        <v>9</v>
      </c>
      <c r="G13" s="29">
        <f>VLOOKUP(F13,Punktewertung!$B$7:$C$72,2)</f>
        <v>45</v>
      </c>
      <c r="H13" s="29" t="s">
        <v>296</v>
      </c>
      <c r="I13" s="140">
        <f>VLOOKUP(H13,Punktewertung!$B$7:$C$72,2)</f>
        <v>0</v>
      </c>
      <c r="J13" s="29"/>
      <c r="K13" s="29" t="e">
        <f>VLOOKUP(J13,Punktewertung!$B$7:$C$72,2)</f>
        <v>#N/A</v>
      </c>
      <c r="L13" s="65">
        <f>K16</f>
        <v>0</v>
      </c>
      <c r="M13" s="1"/>
      <c r="N13" s="1"/>
      <c r="O13" s="1"/>
      <c r="P13" s="1"/>
      <c r="Q13" s="1"/>
      <c r="R13" s="1"/>
    </row>
    <row r="14" spans="1:18" ht="16" customHeight="1" x14ac:dyDescent="0.35">
      <c r="A14" s="122" t="s">
        <v>206</v>
      </c>
      <c r="B14" s="4"/>
      <c r="C14" s="4" t="s">
        <v>27</v>
      </c>
      <c r="D14" s="3" t="s">
        <v>57</v>
      </c>
      <c r="E14" s="3" t="s">
        <v>61</v>
      </c>
      <c r="F14" s="29">
        <v>10</v>
      </c>
      <c r="G14" s="29">
        <f>VLOOKUP(F14,Punktewertung!$B$7:$C$72,2)</f>
        <v>40</v>
      </c>
      <c r="H14" s="29">
        <v>9</v>
      </c>
      <c r="I14" s="29">
        <f>VLOOKUP(H14,Punktewertung!$B$7:$C$72,2)</f>
        <v>45</v>
      </c>
      <c r="J14" s="29"/>
      <c r="K14" s="29" t="e">
        <f>VLOOKUP(J14,Punktewertung!$B$7:$C$72,2)</f>
        <v>#N/A</v>
      </c>
      <c r="L14" s="93">
        <f>SUM(L11:L13)</f>
        <v>255</v>
      </c>
      <c r="M14" s="1"/>
      <c r="N14" s="1"/>
      <c r="O14" s="1"/>
      <c r="P14" s="1"/>
      <c r="Q14" s="1"/>
      <c r="R14" s="1"/>
    </row>
    <row r="15" spans="1:18" ht="16" customHeight="1" x14ac:dyDescent="0.35">
      <c r="A15" s="122" t="s">
        <v>207</v>
      </c>
      <c r="B15" s="4"/>
      <c r="C15" s="4" t="s">
        <v>27</v>
      </c>
      <c r="D15" s="3" t="s">
        <v>57</v>
      </c>
      <c r="E15" s="3" t="s">
        <v>61</v>
      </c>
      <c r="F15" s="29">
        <v>12</v>
      </c>
      <c r="G15" s="140">
        <f>VLOOKUP(F15,Punktewertung!$B$7:$C$72,2)</f>
        <v>33</v>
      </c>
      <c r="H15" s="29">
        <v>17</v>
      </c>
      <c r="I15" s="140">
        <f>VLOOKUP(H15,Punktewertung!$B$7:$C$72,2)</f>
        <v>23</v>
      </c>
      <c r="J15" s="29"/>
      <c r="K15" s="29" t="e">
        <f>VLOOKUP(J15,Punktewertung!$B$7:$C$72,2)</f>
        <v>#N/A</v>
      </c>
      <c r="L15" s="77"/>
      <c r="M15" s="1"/>
      <c r="N15" s="1"/>
      <c r="O15" s="1"/>
      <c r="P15" s="1"/>
      <c r="Q15" s="1"/>
      <c r="R15" s="1"/>
    </row>
    <row r="16" spans="1:18" ht="16" customHeight="1" thickBot="1" x14ac:dyDescent="0.4">
      <c r="A16" s="78"/>
      <c r="B16" s="79"/>
      <c r="C16" s="79"/>
      <c r="D16" s="79"/>
      <c r="E16" s="79"/>
      <c r="F16" s="66"/>
      <c r="G16" s="66">
        <f>SUM(G14,G13,G11)</f>
        <v>120</v>
      </c>
      <c r="H16" s="66"/>
      <c r="I16" s="66">
        <v>135</v>
      </c>
      <c r="J16" s="66"/>
      <c r="K16" s="67"/>
      <c r="L16" s="68" t="s">
        <v>300</v>
      </c>
      <c r="M16" s="1"/>
      <c r="N16" s="1"/>
      <c r="O16" s="1"/>
      <c r="P16" s="1"/>
      <c r="Q16" s="1"/>
      <c r="R16" s="1"/>
    </row>
    <row r="17" spans="1:18" ht="16" customHeight="1" thickBo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" customHeight="1" x14ac:dyDescent="0.35">
      <c r="A18" s="5" t="s">
        <v>208</v>
      </c>
      <c r="B18" s="62"/>
      <c r="C18" s="69" t="s">
        <v>27</v>
      </c>
      <c r="D18" s="62" t="s">
        <v>58</v>
      </c>
      <c r="E18" s="62" t="s">
        <v>61</v>
      </c>
      <c r="F18" s="63" t="s">
        <v>317</v>
      </c>
      <c r="G18" s="141">
        <f>VLOOKUP(F18,Punktewertung!$B$7:$C$72,2)</f>
        <v>3</v>
      </c>
      <c r="H18" s="63">
        <v>10</v>
      </c>
      <c r="I18" s="63">
        <f>VLOOKUP(H18,Punktewertung!$B$7:$C$72,2)</f>
        <v>40</v>
      </c>
      <c r="J18" s="63"/>
      <c r="K18" s="63" t="e">
        <f>VLOOKUP(J18,Punktewertung!$B$7:$C$72,2)</f>
        <v>#N/A</v>
      </c>
      <c r="L18" s="64">
        <f>G23</f>
        <v>197</v>
      </c>
      <c r="M18" s="1"/>
      <c r="N18" s="1"/>
      <c r="O18" s="1"/>
      <c r="P18" s="1"/>
      <c r="Q18" s="1"/>
      <c r="R18" s="1"/>
    </row>
    <row r="19" spans="1:18" ht="16" customHeight="1" x14ac:dyDescent="0.35">
      <c r="A19" s="122" t="s">
        <v>209</v>
      </c>
      <c r="B19" s="3"/>
      <c r="C19" s="4" t="s">
        <v>27</v>
      </c>
      <c r="D19" s="71" t="s">
        <v>58</v>
      </c>
      <c r="E19" s="3" t="s">
        <v>61</v>
      </c>
      <c r="F19" s="29">
        <v>15</v>
      </c>
      <c r="G19" s="29">
        <f>VLOOKUP(F19,Punktewertung!$B$7:$C$72,2)</f>
        <v>27</v>
      </c>
      <c r="H19" s="29">
        <v>21</v>
      </c>
      <c r="I19" s="29">
        <f>VLOOKUP(H19,Punktewertung!$B$7:$C$72,2)</f>
        <v>15</v>
      </c>
      <c r="J19" s="29"/>
      <c r="K19" s="29" t="e">
        <f>VLOOKUP(J19,Punktewertung!$B$7:$C$72,2)</f>
        <v>#N/A</v>
      </c>
      <c r="L19" s="65">
        <f>I23</f>
        <v>58</v>
      </c>
      <c r="M19" s="1"/>
      <c r="N19" s="1"/>
      <c r="O19" s="1"/>
      <c r="P19" s="1"/>
      <c r="Q19" s="1"/>
      <c r="R19" s="1"/>
    </row>
    <row r="20" spans="1:18" ht="16" customHeight="1" x14ac:dyDescent="0.35">
      <c r="A20" s="122" t="s">
        <v>210</v>
      </c>
      <c r="B20" s="3"/>
      <c r="C20" s="4" t="s">
        <v>27</v>
      </c>
      <c r="D20" s="3" t="s">
        <v>58</v>
      </c>
      <c r="E20" s="3" t="s">
        <v>61</v>
      </c>
      <c r="F20" s="29">
        <v>2</v>
      </c>
      <c r="G20" s="29">
        <f>VLOOKUP(F20,Punktewertung!$B$7:$C$72,2)</f>
        <v>90</v>
      </c>
      <c r="H20" s="29" t="s">
        <v>296</v>
      </c>
      <c r="I20" s="140">
        <f>VLOOKUP(H20,Punktewertung!$B$7:$C$72,2)</f>
        <v>0</v>
      </c>
      <c r="J20" s="29"/>
      <c r="K20" s="29" t="e">
        <f>VLOOKUP(J20,Punktewertung!$B$7:$C$72,2)</f>
        <v>#N/A</v>
      </c>
      <c r="L20" s="65">
        <f>K23</f>
        <v>0</v>
      </c>
      <c r="M20" s="1"/>
      <c r="N20" s="1"/>
      <c r="O20" s="1"/>
      <c r="P20" s="1"/>
      <c r="Q20" s="1"/>
      <c r="R20" s="1"/>
    </row>
    <row r="21" spans="1:18" ht="16" customHeight="1" x14ac:dyDescent="0.35">
      <c r="A21" s="122" t="s">
        <v>211</v>
      </c>
      <c r="B21" s="4"/>
      <c r="C21" s="4" t="s">
        <v>27</v>
      </c>
      <c r="D21" s="3" t="s">
        <v>58</v>
      </c>
      <c r="E21" s="3" t="s">
        <v>61</v>
      </c>
      <c r="F21" s="29">
        <v>3</v>
      </c>
      <c r="G21" s="29">
        <f>VLOOKUP(F21,Punktewertung!$B$7:$C$72,2)</f>
        <v>80</v>
      </c>
      <c r="H21" s="29" t="s">
        <v>317</v>
      </c>
      <c r="I21" s="29">
        <f>VLOOKUP(H21,Punktewertung!$B$7:$C$72,2)</f>
        <v>3</v>
      </c>
      <c r="J21" s="29"/>
      <c r="K21" s="29" t="e">
        <f>VLOOKUP(J21,Punktewertung!$B$7:$C$72,2)</f>
        <v>#N/A</v>
      </c>
      <c r="L21" s="93">
        <f>SUM(L18:L20)</f>
        <v>255</v>
      </c>
      <c r="M21" s="1"/>
      <c r="N21" s="1"/>
      <c r="O21" s="1"/>
      <c r="P21" s="1"/>
      <c r="Q21" s="1"/>
      <c r="R21" s="1"/>
    </row>
    <row r="22" spans="1:18" ht="16" customHeight="1" x14ac:dyDescent="0.35">
      <c r="A22" s="122" t="s">
        <v>212</v>
      </c>
      <c r="B22" s="71"/>
      <c r="C22" s="4" t="s">
        <v>27</v>
      </c>
      <c r="D22" s="3" t="s">
        <v>58</v>
      </c>
      <c r="E22" s="3" t="s">
        <v>61</v>
      </c>
      <c r="F22" s="29">
        <v>27</v>
      </c>
      <c r="G22" s="140">
        <f>VLOOKUP(F22,Punktewertung!$B$7:$C$72,2)</f>
        <v>9</v>
      </c>
      <c r="H22" s="29" t="s">
        <v>317</v>
      </c>
      <c r="I22" s="140">
        <f>VLOOKUP(H22,Punktewertung!$B$7:$C$72,2)</f>
        <v>3</v>
      </c>
      <c r="J22" s="29"/>
      <c r="K22" s="29" t="e">
        <f>VLOOKUP(J22,Punktewertung!$B$7:$C$72,2)</f>
        <v>#N/A</v>
      </c>
      <c r="L22" s="77"/>
      <c r="M22" s="1"/>
      <c r="N22" s="1"/>
      <c r="O22" s="1"/>
      <c r="P22" s="1"/>
      <c r="Q22" s="1"/>
      <c r="R22" s="1"/>
    </row>
    <row r="23" spans="1:18" ht="16" customHeight="1" thickBot="1" x14ac:dyDescent="0.4">
      <c r="A23" s="78"/>
      <c r="B23" s="79"/>
      <c r="C23" s="79"/>
      <c r="D23" s="79"/>
      <c r="E23" s="79"/>
      <c r="F23" s="66"/>
      <c r="G23" s="66">
        <f>SUM(G19:G21)</f>
        <v>197</v>
      </c>
      <c r="H23" s="66"/>
      <c r="I23" s="66">
        <v>58</v>
      </c>
      <c r="J23" s="66"/>
      <c r="K23" s="67"/>
      <c r="L23" s="68" t="s">
        <v>300</v>
      </c>
      <c r="M23" s="1"/>
      <c r="N23" s="1"/>
      <c r="O23" s="1" t="s">
        <v>338</v>
      </c>
      <c r="P23" s="1"/>
      <c r="Q23" s="1"/>
      <c r="R23" s="1"/>
    </row>
    <row r="24" spans="1:18" ht="16" customHeight="1" thickBot="1" x14ac:dyDescent="0.4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" customHeight="1" x14ac:dyDescent="0.35">
      <c r="A25" s="5" t="s">
        <v>223</v>
      </c>
      <c r="B25" s="62"/>
      <c r="C25" s="69" t="s">
        <v>27</v>
      </c>
      <c r="D25" s="62" t="s">
        <v>113</v>
      </c>
      <c r="E25" s="62" t="s">
        <v>227</v>
      </c>
      <c r="F25" s="63">
        <v>18</v>
      </c>
      <c r="G25" s="63">
        <f>VLOOKUP(F25,Punktewertung!$B$7:$C$72,2)</f>
        <v>21</v>
      </c>
      <c r="H25" s="63">
        <v>1</v>
      </c>
      <c r="I25" s="63">
        <f>VLOOKUP(H25,Punktewertung!$B$7:$C$72,2)</f>
        <v>100</v>
      </c>
      <c r="J25" s="63"/>
      <c r="K25" s="63" t="e">
        <f>VLOOKUP(J25,Punktewertung!$B$7:$C$72,2)</f>
        <v>#N/A</v>
      </c>
      <c r="L25" s="64">
        <f>G30</f>
        <v>69</v>
      </c>
      <c r="M25" s="1"/>
      <c r="N25" s="1"/>
      <c r="O25" s="1"/>
      <c r="P25" s="1"/>
      <c r="Q25" s="1"/>
      <c r="R25" s="1"/>
    </row>
    <row r="26" spans="1:18" ht="16" customHeight="1" x14ac:dyDescent="0.35">
      <c r="A26" s="122" t="s">
        <v>224</v>
      </c>
      <c r="B26" s="3"/>
      <c r="C26" s="4" t="s">
        <v>27</v>
      </c>
      <c r="D26" s="3" t="s">
        <v>113</v>
      </c>
      <c r="E26" s="3" t="s">
        <v>227</v>
      </c>
      <c r="F26" s="29">
        <v>14</v>
      </c>
      <c r="G26" s="29">
        <f>VLOOKUP(F26,Punktewertung!$B$7:$C$72,2)</f>
        <v>29</v>
      </c>
      <c r="H26" s="29">
        <v>8</v>
      </c>
      <c r="I26" s="29">
        <f>VLOOKUP(H26,Punktewertung!$B$7:$C$72,2)</f>
        <v>50</v>
      </c>
      <c r="J26" s="29"/>
      <c r="K26" s="29" t="e">
        <f>VLOOKUP(J26,Punktewertung!$B$7:$C$72,2)</f>
        <v>#N/A</v>
      </c>
      <c r="L26" s="65">
        <f>I30</f>
        <v>169</v>
      </c>
      <c r="M26" s="1"/>
      <c r="N26" s="1"/>
      <c r="O26" s="1"/>
      <c r="P26" s="1"/>
      <c r="Q26" s="1"/>
      <c r="R26" s="1"/>
    </row>
    <row r="27" spans="1:18" ht="16" customHeight="1" x14ac:dyDescent="0.35">
      <c r="A27" s="122" t="s">
        <v>225</v>
      </c>
      <c r="B27" s="3"/>
      <c r="C27" s="4" t="s">
        <v>27</v>
      </c>
      <c r="D27" s="3" t="s">
        <v>113</v>
      </c>
      <c r="E27" s="3" t="s">
        <v>227</v>
      </c>
      <c r="F27" s="29">
        <v>28</v>
      </c>
      <c r="G27" s="140">
        <f>VLOOKUP(F27,Punktewertung!$B$7:$C$72,2)</f>
        <v>8</v>
      </c>
      <c r="H27" s="29">
        <v>19</v>
      </c>
      <c r="I27" s="29">
        <f>VLOOKUP(H27,Punktewertung!$B$7:$C$72,2)</f>
        <v>19</v>
      </c>
      <c r="J27" s="29"/>
      <c r="K27" s="29" t="e">
        <f>VLOOKUP(J27,Punktewertung!$B$7:$C$72,2)</f>
        <v>#N/A</v>
      </c>
      <c r="L27" s="65">
        <f>K30</f>
        <v>0</v>
      </c>
      <c r="M27" s="1"/>
      <c r="N27" s="1"/>
      <c r="O27" s="1"/>
      <c r="P27" s="1"/>
      <c r="Q27" s="1"/>
      <c r="R27" s="1"/>
    </row>
    <row r="28" spans="1:18" ht="16" customHeight="1" x14ac:dyDescent="0.35">
      <c r="A28" s="122" t="s">
        <v>226</v>
      </c>
      <c r="B28" s="4"/>
      <c r="C28" s="4" t="s">
        <v>27</v>
      </c>
      <c r="D28" s="3" t="s">
        <v>113</v>
      </c>
      <c r="E28" s="3" t="s">
        <v>227</v>
      </c>
      <c r="F28" s="29">
        <v>19</v>
      </c>
      <c r="G28" s="29">
        <f>VLOOKUP(F28,Punktewertung!$B$7:$C$72,2)</f>
        <v>19</v>
      </c>
      <c r="H28" s="29">
        <v>12</v>
      </c>
      <c r="I28" s="140">
        <f>VLOOKUP(H28,Punktewertung!$B$7:$C$72,2)</f>
        <v>33</v>
      </c>
      <c r="J28" s="29"/>
      <c r="K28" s="29" t="e">
        <f>VLOOKUP(J28,Punktewertung!$B$7:$C$72,2)</f>
        <v>#N/A</v>
      </c>
      <c r="L28" s="93">
        <f>SUM(L25:L27)</f>
        <v>238</v>
      </c>
      <c r="M28" s="1"/>
      <c r="N28" s="1"/>
      <c r="O28" s="1"/>
      <c r="P28" s="1"/>
      <c r="Q28" s="1"/>
      <c r="R28" s="1"/>
    </row>
    <row r="29" spans="1:18" ht="16" customHeight="1" x14ac:dyDescent="0.35">
      <c r="A29" s="99"/>
      <c r="B29" s="4"/>
      <c r="C29" s="4"/>
      <c r="D29" s="71"/>
      <c r="E29" s="71"/>
      <c r="F29" s="29"/>
      <c r="G29" s="29"/>
      <c r="H29" s="29"/>
      <c r="I29" s="29"/>
      <c r="J29" s="29"/>
      <c r="K29" s="29"/>
      <c r="L29" s="77"/>
      <c r="M29" s="1"/>
      <c r="N29" s="1"/>
      <c r="O29" s="1"/>
      <c r="P29" s="1"/>
      <c r="Q29" s="1"/>
      <c r="R29" s="1"/>
    </row>
    <row r="30" spans="1:18" ht="16" customHeight="1" thickBot="1" x14ac:dyDescent="0.4">
      <c r="A30" s="78"/>
      <c r="B30" s="79"/>
      <c r="C30" s="79"/>
      <c r="D30" s="79"/>
      <c r="E30" s="79"/>
      <c r="F30" s="66"/>
      <c r="G30" s="66">
        <f>SUM(G28,G26,G25)</f>
        <v>69</v>
      </c>
      <c r="H30" s="66"/>
      <c r="I30" s="66">
        <v>169</v>
      </c>
      <c r="J30" s="66"/>
      <c r="K30" s="67"/>
      <c r="L30" s="68" t="s">
        <v>302</v>
      </c>
      <c r="M30" s="1"/>
      <c r="N30" s="1"/>
      <c r="O30" s="1"/>
      <c r="P30" s="1"/>
      <c r="Q30" s="1"/>
      <c r="R30" s="1"/>
    </row>
    <row r="31" spans="1:18" ht="15.5" x14ac:dyDescent="0.35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  <c r="R31" s="1"/>
    </row>
    <row r="32" spans="1:18" ht="16" thickBot="1" x14ac:dyDescent="0.4">
      <c r="M32" s="42"/>
      <c r="N32" s="1"/>
      <c r="O32" s="1"/>
      <c r="P32" s="1"/>
      <c r="Q32" s="1"/>
      <c r="R32" s="1"/>
    </row>
    <row r="33" spans="1:18" ht="16" thickBot="1" x14ac:dyDescent="0.4">
      <c r="A33" s="159" t="s">
        <v>88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1"/>
      <c r="M33" s="1"/>
      <c r="N33" s="1"/>
      <c r="O33" s="1"/>
      <c r="P33" s="1"/>
      <c r="Q33" s="1"/>
      <c r="R33" s="1"/>
    </row>
    <row r="34" spans="1:18" ht="16" thickBot="1" x14ac:dyDescent="0.4">
      <c r="M34" s="1"/>
      <c r="N34" s="1"/>
      <c r="O34" s="1"/>
      <c r="P34" s="1"/>
      <c r="Q34" s="1"/>
      <c r="R34" s="1"/>
    </row>
    <row r="35" spans="1:18" ht="16" thickBot="1" x14ac:dyDescent="0.4">
      <c r="A35" s="72" t="s">
        <v>13</v>
      </c>
      <c r="B35" s="73"/>
      <c r="C35" s="73" t="s">
        <v>297</v>
      </c>
      <c r="D35" s="73" t="s">
        <v>26</v>
      </c>
      <c r="E35" s="73" t="s">
        <v>2</v>
      </c>
      <c r="F35" s="91" t="s">
        <v>68</v>
      </c>
      <c r="G35" s="91" t="s">
        <v>24</v>
      </c>
      <c r="H35" s="91" t="s">
        <v>324</v>
      </c>
      <c r="I35" s="91" t="s">
        <v>24</v>
      </c>
      <c r="J35" s="74"/>
      <c r="K35" s="91" t="s">
        <v>24</v>
      </c>
      <c r="L35" s="75" t="s">
        <v>11</v>
      </c>
      <c r="M35" s="1"/>
      <c r="N35" s="1"/>
      <c r="O35" s="1"/>
      <c r="P35" s="1"/>
      <c r="Q35" s="1"/>
      <c r="R35" s="1"/>
    </row>
    <row r="36" spans="1:18" ht="15.5" x14ac:dyDescent="0.35">
      <c r="A36" s="5" t="s">
        <v>289</v>
      </c>
      <c r="B36" s="62"/>
      <c r="C36" s="69" t="s">
        <v>27</v>
      </c>
      <c r="D36" s="62" t="s">
        <v>166</v>
      </c>
      <c r="E36" s="62" t="s">
        <v>66</v>
      </c>
      <c r="F36" s="63">
        <v>29</v>
      </c>
      <c r="G36" s="63">
        <f>VLOOKUP(F36,Punktewertung!$B$7:$C$72,2)</f>
        <v>7</v>
      </c>
      <c r="H36" s="63">
        <v>15</v>
      </c>
      <c r="I36" s="63">
        <f>VLOOKUP(H36,Punktewertung!$B$7:$C$72,2)</f>
        <v>27</v>
      </c>
      <c r="J36" s="63"/>
      <c r="K36" s="63" t="e">
        <f>VLOOKUP(J36,Punktewertung!$B$7:$C$72,2)</f>
        <v>#N/A</v>
      </c>
      <c r="L36" s="64">
        <f>G41</f>
        <v>51</v>
      </c>
      <c r="M36" s="1"/>
      <c r="N36" s="1"/>
      <c r="O36" s="1"/>
      <c r="P36" s="1"/>
      <c r="Q36" s="1"/>
      <c r="R36" s="1"/>
    </row>
    <row r="37" spans="1:18" ht="15.5" x14ac:dyDescent="0.35">
      <c r="A37" s="122" t="s">
        <v>290</v>
      </c>
      <c r="B37" s="3"/>
      <c r="C37" s="4" t="s">
        <v>27</v>
      </c>
      <c r="D37" s="3" t="s">
        <v>166</v>
      </c>
      <c r="E37" s="3" t="s">
        <v>66</v>
      </c>
      <c r="F37" s="29">
        <v>13</v>
      </c>
      <c r="G37" s="29">
        <f>VLOOKUP(F37,Punktewertung!$B$7:$C$72,2)</f>
        <v>31</v>
      </c>
      <c r="H37" s="29" t="s">
        <v>296</v>
      </c>
      <c r="I37" s="140">
        <f>VLOOKUP(H37,Punktewertung!$B$7:$C$72,2)</f>
        <v>0</v>
      </c>
      <c r="J37" s="29"/>
      <c r="K37" s="29" t="e">
        <f>VLOOKUP(J37,Punktewertung!$B$7:$C$72,2)</f>
        <v>#N/A</v>
      </c>
      <c r="L37" s="65">
        <f>I41</f>
        <v>177</v>
      </c>
      <c r="M37" s="1"/>
      <c r="N37" s="1"/>
      <c r="O37" s="1"/>
      <c r="P37" s="1"/>
      <c r="Q37" s="1"/>
      <c r="R37" s="1"/>
    </row>
    <row r="38" spans="1:18" ht="15.5" x14ac:dyDescent="0.35">
      <c r="A38" s="122" t="s">
        <v>291</v>
      </c>
      <c r="B38" s="3"/>
      <c r="C38" s="4" t="s">
        <v>27</v>
      </c>
      <c r="D38" s="3" t="s">
        <v>166</v>
      </c>
      <c r="E38" s="3" t="s">
        <v>66</v>
      </c>
      <c r="F38" s="29">
        <v>23</v>
      </c>
      <c r="G38" s="29">
        <f>VLOOKUP(F38,Punktewertung!$B$7:$C$72,2)</f>
        <v>13</v>
      </c>
      <c r="H38" s="29">
        <v>3</v>
      </c>
      <c r="I38" s="29">
        <f>VLOOKUP(H38,Punktewertung!$B$7:$C$72,2)</f>
        <v>80</v>
      </c>
      <c r="J38" s="29"/>
      <c r="K38" s="29" t="e">
        <f>VLOOKUP(J38,Punktewertung!$B$7:$C$72,2)</f>
        <v>#N/A</v>
      </c>
      <c r="L38" s="65">
        <f>K41</f>
        <v>0</v>
      </c>
      <c r="M38" s="1"/>
      <c r="N38" s="1"/>
      <c r="O38" s="1"/>
      <c r="P38" s="1"/>
      <c r="Q38" s="1"/>
      <c r="R38" s="1"/>
    </row>
    <row r="39" spans="1:18" ht="15.5" x14ac:dyDescent="0.35">
      <c r="A39" s="122" t="s">
        <v>292</v>
      </c>
      <c r="B39" s="4"/>
      <c r="C39" s="4" t="s">
        <v>27</v>
      </c>
      <c r="D39" s="3" t="s">
        <v>166</v>
      </c>
      <c r="E39" s="3" t="s">
        <v>66</v>
      </c>
      <c r="F39" s="29" t="s">
        <v>296</v>
      </c>
      <c r="G39" s="140">
        <f>VLOOKUP(F39,Punktewertung!$B$7:$C$72,2)</f>
        <v>0</v>
      </c>
      <c r="H39" s="29">
        <v>30</v>
      </c>
      <c r="I39" s="140">
        <f>VLOOKUP(H39,Punktewertung!$B$7:$C$72,2)</f>
        <v>6</v>
      </c>
      <c r="J39" s="29"/>
      <c r="K39" s="29" t="e">
        <f>VLOOKUP(J39,Punktewertung!$B$7:$C$72,2)</f>
        <v>#N/A</v>
      </c>
      <c r="L39" s="93">
        <f>SUM(L36:L38)</f>
        <v>228</v>
      </c>
      <c r="M39" s="1"/>
      <c r="N39" s="1"/>
      <c r="O39" s="1"/>
      <c r="P39" s="1"/>
      <c r="Q39" s="1"/>
      <c r="R39" s="1"/>
    </row>
    <row r="40" spans="1:18" ht="15.5" x14ac:dyDescent="0.35">
      <c r="A40" s="99" t="s">
        <v>325</v>
      </c>
      <c r="B40" s="4"/>
      <c r="C40" s="4" t="s">
        <v>27</v>
      </c>
      <c r="D40" s="3" t="s">
        <v>166</v>
      </c>
      <c r="E40" s="3" t="s">
        <v>66</v>
      </c>
      <c r="F40" s="29" t="s">
        <v>296</v>
      </c>
      <c r="G40" s="140">
        <v>0</v>
      </c>
      <c r="H40" s="29">
        <v>4</v>
      </c>
      <c r="I40" s="29">
        <f>VLOOKUP(H40,Punktewertung!$B$7:$C$72,2)</f>
        <v>70</v>
      </c>
      <c r="J40" s="29"/>
      <c r="K40" s="29" t="e">
        <f>VLOOKUP(J40,Punktewertung!$B$7:$C$72,2)</f>
        <v>#N/A</v>
      </c>
      <c r="L40" s="77"/>
      <c r="M40" s="1"/>
      <c r="N40" s="1"/>
      <c r="O40" s="1"/>
      <c r="P40" s="1"/>
      <c r="Q40" s="1"/>
      <c r="R40" s="1"/>
    </row>
    <row r="41" spans="1:18" ht="16" thickBot="1" x14ac:dyDescent="0.4">
      <c r="A41" s="78"/>
      <c r="B41" s="79"/>
      <c r="C41" s="79"/>
      <c r="D41" s="79"/>
      <c r="E41" s="79"/>
      <c r="F41" s="66"/>
      <c r="G41" s="66">
        <f>SUM(G36:G38)</f>
        <v>51</v>
      </c>
      <c r="H41" s="66"/>
      <c r="I41" s="66">
        <v>177</v>
      </c>
      <c r="J41" s="66"/>
      <c r="K41" s="66"/>
      <c r="L41" s="68" t="s">
        <v>304</v>
      </c>
      <c r="M41" s="1"/>
      <c r="N41" s="1"/>
      <c r="O41" s="1"/>
      <c r="P41" s="1"/>
      <c r="Q41" s="1"/>
      <c r="R41" s="1"/>
    </row>
    <row r="42" spans="1:18" ht="16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5" x14ac:dyDescent="0.35">
      <c r="A43" s="5" t="s">
        <v>228</v>
      </c>
      <c r="B43" s="62"/>
      <c r="C43" s="69" t="s">
        <v>27</v>
      </c>
      <c r="D43" s="62" t="s">
        <v>114</v>
      </c>
      <c r="E43" s="62" t="s">
        <v>227</v>
      </c>
      <c r="F43" s="63">
        <v>24</v>
      </c>
      <c r="G43" s="63">
        <f>VLOOKUP(F43,Punktewertung!$B$7:$C$72,2)</f>
        <v>12</v>
      </c>
      <c r="H43" s="63">
        <v>2</v>
      </c>
      <c r="I43" s="63">
        <f>VLOOKUP(H43,Punktewertung!$B$7:$C$72,2)</f>
        <v>90</v>
      </c>
      <c r="J43" s="63"/>
      <c r="K43" s="63" t="e">
        <f>VLOOKUP(J43,Punktewertung!$B$7:$C$72,2)</f>
        <v>#N/A</v>
      </c>
      <c r="L43" s="64">
        <f>G48</f>
        <v>85</v>
      </c>
      <c r="M43" s="1"/>
      <c r="N43" s="1"/>
      <c r="O43" s="1"/>
      <c r="P43" s="1"/>
      <c r="Q43" s="1"/>
      <c r="R43" s="1"/>
    </row>
    <row r="44" spans="1:18" ht="15.5" x14ac:dyDescent="0.35">
      <c r="A44" s="122" t="s">
        <v>229</v>
      </c>
      <c r="B44" s="3"/>
      <c r="C44" s="4" t="s">
        <v>27</v>
      </c>
      <c r="D44" s="71" t="s">
        <v>114</v>
      </c>
      <c r="E44" s="3" t="s">
        <v>227</v>
      </c>
      <c r="F44" s="29">
        <v>17</v>
      </c>
      <c r="G44" s="29">
        <f>VLOOKUP(F44,Punktewertung!$B$7:$C$72,2)</f>
        <v>23</v>
      </c>
      <c r="H44" s="29">
        <v>27</v>
      </c>
      <c r="I44" s="140">
        <f>VLOOKUP(H44,Punktewertung!$B$7:$C$72,2)</f>
        <v>9</v>
      </c>
      <c r="J44" s="29"/>
      <c r="K44" s="29" t="e">
        <f>VLOOKUP(J44,Punktewertung!$B$7:$C$72,2)</f>
        <v>#N/A</v>
      </c>
      <c r="L44" s="65">
        <f>I48</f>
        <v>115</v>
      </c>
      <c r="M44" s="1"/>
      <c r="N44" s="1"/>
      <c r="O44" s="1"/>
      <c r="P44" s="1"/>
      <c r="Q44" s="1"/>
      <c r="R44" s="1"/>
    </row>
    <row r="45" spans="1:18" ht="15.5" x14ac:dyDescent="0.35">
      <c r="A45" s="122" t="s">
        <v>230</v>
      </c>
      <c r="B45" s="3"/>
      <c r="C45" s="4" t="s">
        <v>27</v>
      </c>
      <c r="D45" s="3" t="s">
        <v>114</v>
      </c>
      <c r="E45" s="3" t="s">
        <v>227</v>
      </c>
      <c r="F45" s="29">
        <v>25</v>
      </c>
      <c r="G45" s="140">
        <f>VLOOKUP(F45,Punktewertung!$B$7:$C$72,2)</f>
        <v>11</v>
      </c>
      <c r="H45" s="29">
        <v>25</v>
      </c>
      <c r="I45" s="29">
        <f>VLOOKUP(H45,Punktewertung!$B$7:$C$72,2)</f>
        <v>11</v>
      </c>
      <c r="J45" s="29"/>
      <c r="K45" s="29" t="e">
        <f>VLOOKUP(J45,Punktewertung!$B$7:$C$72,2)</f>
        <v>#N/A</v>
      </c>
      <c r="L45" s="65">
        <f>K48</f>
        <v>0</v>
      </c>
      <c r="M45" s="1"/>
      <c r="N45" s="1"/>
      <c r="O45" s="1"/>
      <c r="P45" s="1"/>
      <c r="Q45" s="1"/>
      <c r="R45" s="1"/>
    </row>
    <row r="46" spans="1:18" ht="15.5" x14ac:dyDescent="0.35">
      <c r="A46" s="122" t="s">
        <v>231</v>
      </c>
      <c r="B46" s="4"/>
      <c r="C46" s="4" t="s">
        <v>27</v>
      </c>
      <c r="D46" s="3" t="s">
        <v>114</v>
      </c>
      <c r="E46" s="3" t="s">
        <v>227</v>
      </c>
      <c r="F46" s="29">
        <v>8</v>
      </c>
      <c r="G46" s="29">
        <f>VLOOKUP(F46,Punktewertung!$B$7:$C$72,2)</f>
        <v>50</v>
      </c>
      <c r="H46" s="29">
        <v>22</v>
      </c>
      <c r="I46" s="29">
        <f>VLOOKUP(H46,Punktewertung!$B$7:$C$72,2)</f>
        <v>14</v>
      </c>
      <c r="J46" s="29"/>
      <c r="K46" s="29" t="e">
        <f>VLOOKUP(J46,Punktewertung!$B$7:$C$72,2)</f>
        <v>#N/A</v>
      </c>
      <c r="L46" s="93">
        <f>SUM(L43:L45)</f>
        <v>200</v>
      </c>
      <c r="M46" s="1"/>
      <c r="N46" s="1"/>
      <c r="O46" s="1"/>
      <c r="P46" s="1"/>
      <c r="Q46" s="1"/>
      <c r="R46" s="1"/>
    </row>
    <row r="47" spans="1:18" ht="15.5" x14ac:dyDescent="0.35">
      <c r="A47" s="99"/>
      <c r="B47" s="71"/>
      <c r="C47" s="4"/>
      <c r="D47" s="3"/>
      <c r="E47" s="3"/>
      <c r="F47" s="29"/>
      <c r="G47" s="29"/>
      <c r="H47" s="29"/>
      <c r="I47" s="29"/>
      <c r="J47" s="29"/>
      <c r="K47" s="29"/>
      <c r="L47" s="77"/>
      <c r="M47" s="1"/>
      <c r="N47" s="1"/>
      <c r="O47" s="1"/>
      <c r="P47" s="1"/>
      <c r="Q47" s="1"/>
      <c r="R47" s="1"/>
    </row>
    <row r="48" spans="1:18" ht="16" thickBot="1" x14ac:dyDescent="0.4">
      <c r="A48" s="78"/>
      <c r="B48" s="79"/>
      <c r="C48" s="79"/>
      <c r="D48" s="79"/>
      <c r="E48" s="79"/>
      <c r="F48" s="66"/>
      <c r="G48" s="66">
        <f>SUM(G46,G44,G43)</f>
        <v>85</v>
      </c>
      <c r="H48" s="66"/>
      <c r="I48" s="66">
        <v>115</v>
      </c>
      <c r="J48" s="66"/>
      <c r="K48" s="67"/>
      <c r="L48" s="68" t="s">
        <v>305</v>
      </c>
      <c r="M48" s="1"/>
      <c r="N48" s="1"/>
      <c r="O48" s="1"/>
      <c r="P48" s="1"/>
      <c r="Q48" s="1"/>
      <c r="R48" s="1"/>
    </row>
    <row r="49" spans="1:18" ht="16" thickBot="1" x14ac:dyDescent="0.4">
      <c r="A49" s="45"/>
      <c r="B49" s="1"/>
      <c r="C49" s="2"/>
      <c r="D49" s="1"/>
      <c r="E49" s="1"/>
      <c r="F49" s="2"/>
      <c r="G49" s="2"/>
      <c r="H49" s="2"/>
      <c r="I49" s="2"/>
      <c r="J49" s="2"/>
      <c r="K49" s="44"/>
      <c r="L49" s="42"/>
      <c r="M49" s="1"/>
      <c r="N49" s="1"/>
      <c r="O49" s="1"/>
      <c r="P49" s="1"/>
      <c r="Q49" s="1"/>
      <c r="R49" s="1"/>
    </row>
    <row r="50" spans="1:18" ht="15.5" x14ac:dyDescent="0.35">
      <c r="A50" s="5" t="s">
        <v>232</v>
      </c>
      <c r="B50" s="62"/>
      <c r="C50" s="69" t="s">
        <v>27</v>
      </c>
      <c r="D50" s="62" t="s">
        <v>164</v>
      </c>
      <c r="E50" s="62" t="s">
        <v>66</v>
      </c>
      <c r="F50" s="63">
        <v>21</v>
      </c>
      <c r="G50" s="63">
        <f>VLOOKUP(F50,Punktewertung!$B$7:$C$72,2)</f>
        <v>15</v>
      </c>
      <c r="H50" s="63">
        <v>7</v>
      </c>
      <c r="I50" s="63">
        <f>VLOOKUP(H50,Punktewertung!$B$7:$C$72,2)</f>
        <v>55</v>
      </c>
      <c r="J50" s="63"/>
      <c r="K50" s="63" t="e">
        <f>VLOOKUP(J50,Punktewertung!$B$7:$C$72,2)</f>
        <v>#N/A</v>
      </c>
      <c r="L50" s="64">
        <f>G55</f>
        <v>50</v>
      </c>
      <c r="M50" s="1"/>
      <c r="N50" s="1"/>
      <c r="O50" s="1"/>
      <c r="P50" s="1"/>
      <c r="Q50" s="1"/>
      <c r="R50" s="1"/>
    </row>
    <row r="51" spans="1:18" ht="15.5" x14ac:dyDescent="0.35">
      <c r="A51" s="122" t="s">
        <v>233</v>
      </c>
      <c r="B51" s="3"/>
      <c r="C51" s="4" t="s">
        <v>27</v>
      </c>
      <c r="D51" s="3" t="s">
        <v>164</v>
      </c>
      <c r="E51" s="3" t="s">
        <v>66</v>
      </c>
      <c r="F51" s="29">
        <v>16</v>
      </c>
      <c r="G51" s="29">
        <f>VLOOKUP(F51,Punktewertung!$B$7:$C$72,2)</f>
        <v>25</v>
      </c>
      <c r="H51" s="29">
        <v>11</v>
      </c>
      <c r="I51" s="29">
        <f>VLOOKUP(H51,Punktewertung!$B$7:$C$72,2)</f>
        <v>35</v>
      </c>
      <c r="J51" s="29"/>
      <c r="K51" s="29" t="e">
        <f>VLOOKUP(J51,Punktewertung!$B$7:$C$72,2)</f>
        <v>#N/A</v>
      </c>
      <c r="L51" s="65">
        <f>I55</f>
        <v>121</v>
      </c>
      <c r="M51" s="1"/>
      <c r="N51" s="1"/>
      <c r="O51" s="1"/>
      <c r="P51" s="1"/>
      <c r="Q51" s="1"/>
      <c r="R51" s="1"/>
    </row>
    <row r="52" spans="1:18" ht="15.5" x14ac:dyDescent="0.35">
      <c r="A52" s="122" t="s">
        <v>234</v>
      </c>
      <c r="B52" s="4"/>
      <c r="C52" s="4" t="s">
        <v>27</v>
      </c>
      <c r="D52" s="3" t="s">
        <v>164</v>
      </c>
      <c r="E52" s="3" t="s">
        <v>66</v>
      </c>
      <c r="F52" s="29">
        <v>26</v>
      </c>
      <c r="G52" s="29">
        <f>VLOOKUP(F52,Punktewertung!$B$7:$C$72,2)</f>
        <v>10</v>
      </c>
      <c r="H52" s="29">
        <v>24</v>
      </c>
      <c r="I52" s="140">
        <f>VLOOKUP(H52,Punktewertung!$B$7:$C$72,2)</f>
        <v>12</v>
      </c>
      <c r="J52" s="29"/>
      <c r="K52" s="29" t="e">
        <f>VLOOKUP(J52,Punktewertung!$B$7:$C$72,2)</f>
        <v>#N/A</v>
      </c>
      <c r="L52" s="65">
        <f>K55</f>
        <v>0</v>
      </c>
      <c r="M52" s="1"/>
      <c r="N52" s="1"/>
      <c r="O52" s="1"/>
      <c r="P52" s="1"/>
      <c r="Q52" s="1"/>
      <c r="R52" s="1"/>
    </row>
    <row r="53" spans="1:18" ht="15.5" x14ac:dyDescent="0.35">
      <c r="A53" s="122" t="s">
        <v>326</v>
      </c>
      <c r="B53" s="3"/>
      <c r="C53" s="4" t="s">
        <v>27</v>
      </c>
      <c r="D53" s="3" t="s">
        <v>164</v>
      </c>
      <c r="E53" s="3" t="s">
        <v>66</v>
      </c>
      <c r="F53" s="29" t="s">
        <v>296</v>
      </c>
      <c r="G53" s="140">
        <f>VLOOKUP(F53,Punktewertung!$B$7:$C$72,2)</f>
        <v>0</v>
      </c>
      <c r="H53" s="29">
        <v>26</v>
      </c>
      <c r="I53" s="140">
        <f>VLOOKUP(H53,Punktewertung!$B$7:$C$72,2)</f>
        <v>10</v>
      </c>
      <c r="J53" s="29"/>
      <c r="K53" s="29" t="e">
        <f>VLOOKUP(J53,Punktewertung!$B$7:$C$72,2)</f>
        <v>#N/A</v>
      </c>
      <c r="L53" s="93">
        <f>SUM(L50:L52)</f>
        <v>171</v>
      </c>
      <c r="M53" s="1"/>
      <c r="N53" s="1"/>
      <c r="O53" s="1"/>
      <c r="P53" s="1"/>
      <c r="Q53" s="1"/>
      <c r="R53" s="1"/>
    </row>
    <row r="54" spans="1:18" ht="15.5" x14ac:dyDescent="0.35">
      <c r="A54" s="99" t="s">
        <v>327</v>
      </c>
      <c r="B54" s="109"/>
      <c r="C54" s="4" t="s">
        <v>27</v>
      </c>
      <c r="D54" s="3" t="s">
        <v>164</v>
      </c>
      <c r="E54" s="3" t="s">
        <v>66</v>
      </c>
      <c r="F54" s="29" t="s">
        <v>296</v>
      </c>
      <c r="G54" s="140">
        <f>VLOOKUP(F54,Punktewertung!$B$7:$C$72,2)</f>
        <v>0</v>
      </c>
      <c r="H54" s="29">
        <v>13</v>
      </c>
      <c r="I54" s="29">
        <f>VLOOKUP(H54,Punktewertung!$B$7:$C$72,2)</f>
        <v>31</v>
      </c>
      <c r="J54" s="29"/>
      <c r="K54" s="29" t="e">
        <f>VLOOKUP(J54,Punktewertung!$B$7:$C$72,2)</f>
        <v>#N/A</v>
      </c>
      <c r="L54" s="77"/>
      <c r="M54" s="1"/>
      <c r="N54" s="1"/>
      <c r="O54" s="1"/>
      <c r="P54" s="1"/>
      <c r="Q54" s="1"/>
      <c r="R54" s="1"/>
    </row>
    <row r="55" spans="1:18" ht="16" thickBot="1" x14ac:dyDescent="0.4">
      <c r="A55" s="78"/>
      <c r="B55" s="79"/>
      <c r="C55" s="79"/>
      <c r="D55" s="79"/>
      <c r="E55" s="79"/>
      <c r="F55" s="66"/>
      <c r="G55" s="66">
        <f>SUM(G50:G52)</f>
        <v>50</v>
      </c>
      <c r="H55" s="66"/>
      <c r="I55" s="66">
        <v>121</v>
      </c>
      <c r="J55" s="66"/>
      <c r="K55" s="67"/>
      <c r="L55" s="68" t="s">
        <v>307</v>
      </c>
      <c r="M55" s="1"/>
      <c r="N55" s="1"/>
      <c r="O55" s="1"/>
      <c r="P55" s="1"/>
      <c r="Q55" s="1"/>
      <c r="R55" s="1"/>
    </row>
    <row r="56" spans="1:18" ht="16" thickBot="1" x14ac:dyDescent="0.4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5" x14ac:dyDescent="0.35">
      <c r="A57" s="5" t="s">
        <v>218</v>
      </c>
      <c r="B57" s="62"/>
      <c r="C57" s="69" t="s">
        <v>27</v>
      </c>
      <c r="D57" s="62" t="s">
        <v>222</v>
      </c>
      <c r="E57" s="62" t="s">
        <v>14</v>
      </c>
      <c r="F57" s="63">
        <v>22</v>
      </c>
      <c r="G57" s="63">
        <f>VLOOKUP(F57,Punktewertung!$B$7:$C$72,2)</f>
        <v>14</v>
      </c>
      <c r="H57" s="63">
        <v>18</v>
      </c>
      <c r="I57" s="63">
        <f>VLOOKUP(H57,Punktewertung!$B$7:$C$72,2)</f>
        <v>21</v>
      </c>
      <c r="J57" s="63"/>
      <c r="K57" s="63" t="e">
        <f>VLOOKUP(J57,Punktewertung!$B$7:$C$72,2)</f>
        <v>#N/A</v>
      </c>
      <c r="L57" s="64">
        <f>G62</f>
        <v>96</v>
      </c>
    </row>
    <row r="58" spans="1:18" ht="15.5" x14ac:dyDescent="0.35">
      <c r="A58" s="122" t="s">
        <v>219</v>
      </c>
      <c r="B58" s="3"/>
      <c r="C58" s="4" t="s">
        <v>27</v>
      </c>
      <c r="D58" s="3" t="s">
        <v>222</v>
      </c>
      <c r="E58" s="3" t="s">
        <v>14</v>
      </c>
      <c r="F58" s="29">
        <v>20</v>
      </c>
      <c r="G58" s="29">
        <f>VLOOKUP(F58,Punktewertung!$B$7:$C$72,2)</f>
        <v>17</v>
      </c>
      <c r="H58" s="29">
        <v>29</v>
      </c>
      <c r="I58" s="29">
        <f>VLOOKUP(H58,Punktewertung!$B$7:$C$72,2)</f>
        <v>7</v>
      </c>
      <c r="J58" s="29"/>
      <c r="K58" s="29" t="e">
        <f>VLOOKUP(J58,Punktewertung!$B$7:$C$72,2)</f>
        <v>#N/A</v>
      </c>
      <c r="L58" s="65">
        <f>I62</f>
        <v>57</v>
      </c>
    </row>
    <row r="59" spans="1:18" ht="15.5" x14ac:dyDescent="0.35">
      <c r="A59" s="122" t="s">
        <v>220</v>
      </c>
      <c r="B59" s="3"/>
      <c r="C59" s="4" t="s">
        <v>27</v>
      </c>
      <c r="D59" s="3" t="s">
        <v>222</v>
      </c>
      <c r="E59" s="3" t="s">
        <v>14</v>
      </c>
      <c r="F59" s="29" t="s">
        <v>321</v>
      </c>
      <c r="G59" s="140">
        <f>VLOOKUP(F59,Punktewertung!$B$7:$C$72,2)</f>
        <v>3</v>
      </c>
      <c r="H59" s="29">
        <v>14</v>
      </c>
      <c r="I59" s="29">
        <f>VLOOKUP(H59,Punktewertung!$B$7:$C$72,2)</f>
        <v>29</v>
      </c>
      <c r="J59" s="29"/>
      <c r="K59" s="29" t="e">
        <f>VLOOKUP(J59,Punktewertung!$B$7:$C$72,2)</f>
        <v>#N/A</v>
      </c>
      <c r="L59" s="65">
        <f>K62</f>
        <v>0</v>
      </c>
    </row>
    <row r="60" spans="1:18" ht="15.5" x14ac:dyDescent="0.35">
      <c r="A60" s="122" t="s">
        <v>221</v>
      </c>
      <c r="B60" s="4"/>
      <c r="C60" s="4" t="s">
        <v>27</v>
      </c>
      <c r="D60" s="3" t="s">
        <v>222</v>
      </c>
      <c r="E60" s="3" t="s">
        <v>14</v>
      </c>
      <c r="F60" s="29">
        <v>5</v>
      </c>
      <c r="G60" s="29">
        <f>VLOOKUP(F60,Punktewertung!$B$7:$C$72,2)</f>
        <v>65</v>
      </c>
      <c r="H60" s="29" t="s">
        <v>296</v>
      </c>
      <c r="I60" s="140">
        <f>VLOOKUP(H60,Punktewertung!$B$7:$C$72,2)</f>
        <v>0</v>
      </c>
      <c r="J60" s="29"/>
      <c r="K60" s="29" t="e">
        <f>VLOOKUP(J60,Punktewertung!$B$7:$C$72,2)</f>
        <v>#N/A</v>
      </c>
      <c r="L60" s="93">
        <f>SUM(L57:L59)</f>
        <v>153</v>
      </c>
    </row>
    <row r="61" spans="1:18" ht="15.5" x14ac:dyDescent="0.35">
      <c r="A61" s="99"/>
      <c r="B61" s="4"/>
      <c r="C61" s="4"/>
      <c r="D61" s="3"/>
      <c r="E61" s="3"/>
      <c r="F61" s="29"/>
      <c r="G61" s="29"/>
      <c r="H61" s="29"/>
      <c r="I61" s="29"/>
      <c r="J61" s="29"/>
      <c r="K61" s="29"/>
      <c r="L61" s="77"/>
    </row>
    <row r="62" spans="1:18" ht="16" thickBot="1" x14ac:dyDescent="0.4">
      <c r="A62" s="78"/>
      <c r="B62" s="79"/>
      <c r="C62" s="79"/>
      <c r="D62" s="79"/>
      <c r="E62" s="79"/>
      <c r="F62" s="66"/>
      <c r="G62" s="66">
        <f>SUM(G60,G58,G57)</f>
        <v>96</v>
      </c>
      <c r="H62" s="66"/>
      <c r="I62" s="66">
        <v>57</v>
      </c>
      <c r="J62" s="66"/>
      <c r="K62" s="66"/>
      <c r="L62" s="68" t="s">
        <v>306</v>
      </c>
    </row>
  </sheetData>
  <sortState xmlns:xlrd2="http://schemas.microsoft.com/office/spreadsheetml/2017/richdata2" ref="N7:N14">
    <sortCondition descending="1" ref="N7:N14"/>
  </sortState>
  <mergeCells count="2">
    <mergeCell ref="A1:L1"/>
    <mergeCell ref="A33:L33"/>
  </mergeCells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2"/>
  <sheetViews>
    <sheetView view="pageLayout" zoomScaleNormal="120" workbookViewId="0">
      <selection activeCell="I41" sqref="I41"/>
    </sheetView>
  </sheetViews>
  <sheetFormatPr baseColWidth="10" defaultRowHeight="12.5" x14ac:dyDescent="0.25"/>
  <cols>
    <col min="1" max="1" width="20.81640625" customWidth="1"/>
    <col min="2" max="2" width="0.36328125" customWidth="1"/>
    <col min="3" max="3" width="4.36328125" customWidth="1"/>
    <col min="4" max="4" width="16.453125" customWidth="1"/>
    <col min="5" max="5" width="12.6328125" customWidth="1"/>
    <col min="6" max="6" width="11" customWidth="1"/>
    <col min="7" max="7" width="7.36328125" bestFit="1" customWidth="1"/>
    <col min="8" max="8" width="11" customWidth="1"/>
    <col min="9" max="9" width="7.36328125" bestFit="1" customWidth="1"/>
    <col min="10" max="10" width="11" customWidth="1"/>
    <col min="11" max="11" width="7.36328125" bestFit="1" customWidth="1"/>
    <col min="12" max="12" width="13.453125" customWidth="1"/>
  </cols>
  <sheetData>
    <row r="1" spans="1:18" ht="17" customHeight="1" thickBot="1" x14ac:dyDescent="0.4">
      <c r="A1" s="159" t="s">
        <v>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  <c r="M1" s="1"/>
      <c r="N1" s="1"/>
      <c r="O1" s="1"/>
      <c r="P1" s="1"/>
      <c r="Q1" s="1"/>
      <c r="R1" s="1"/>
    </row>
    <row r="2" spans="1:18" ht="17" customHeight="1" thickBot="1" x14ac:dyDescent="0.4">
      <c r="M2" s="1"/>
      <c r="N2" s="1"/>
      <c r="O2" s="1"/>
      <c r="P2" s="1"/>
      <c r="Q2" s="1"/>
      <c r="R2" s="1"/>
    </row>
    <row r="3" spans="1:18" ht="17" customHeight="1" thickBot="1" x14ac:dyDescent="0.4">
      <c r="A3" s="72" t="s">
        <v>13</v>
      </c>
      <c r="B3" s="73"/>
      <c r="C3" s="73" t="s">
        <v>297</v>
      </c>
      <c r="D3" s="73" t="s">
        <v>26</v>
      </c>
      <c r="E3" s="73" t="s">
        <v>2</v>
      </c>
      <c r="F3" s="91" t="s">
        <v>68</v>
      </c>
      <c r="G3" s="91" t="s">
        <v>24</v>
      </c>
      <c r="H3" s="91" t="s">
        <v>324</v>
      </c>
      <c r="I3" s="91" t="s">
        <v>24</v>
      </c>
      <c r="J3" s="74"/>
      <c r="K3" s="91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35">
      <c r="A4" s="5" t="s">
        <v>235</v>
      </c>
      <c r="B4" s="62"/>
      <c r="C4" s="69" t="s">
        <v>19</v>
      </c>
      <c r="D4" s="62" t="s">
        <v>57</v>
      </c>
      <c r="E4" s="62" t="s">
        <v>240</v>
      </c>
      <c r="F4" s="63">
        <v>2</v>
      </c>
      <c r="G4" s="63">
        <f>VLOOKUP(F4,Punktewertung!$B$7:$C$72,2)</f>
        <v>90</v>
      </c>
      <c r="H4" s="63">
        <v>4</v>
      </c>
      <c r="I4" s="63">
        <f>VLOOKUP(H4,Punktewertung!$B$7:$C$72,2)</f>
        <v>70</v>
      </c>
      <c r="J4" s="63"/>
      <c r="K4" s="63" t="e">
        <f>VLOOKUP(J4,Punktewertung!$B$7:$C$72,2)</f>
        <v>#N/A</v>
      </c>
      <c r="L4" s="64">
        <f>G9</f>
        <v>260</v>
      </c>
      <c r="M4" s="1"/>
      <c r="N4" s="1"/>
      <c r="O4" s="1"/>
      <c r="P4" s="1"/>
      <c r="Q4" s="1"/>
      <c r="R4" s="1"/>
    </row>
    <row r="5" spans="1:18" ht="16" customHeight="1" x14ac:dyDescent="0.35">
      <c r="A5" s="122" t="s">
        <v>236</v>
      </c>
      <c r="B5" s="3"/>
      <c r="C5" s="4" t="s">
        <v>19</v>
      </c>
      <c r="D5" s="3" t="s">
        <v>57</v>
      </c>
      <c r="E5" s="3" t="s">
        <v>240</v>
      </c>
      <c r="F5" s="29">
        <v>1</v>
      </c>
      <c r="G5" s="29">
        <f>VLOOKUP(F5,Punktewertung!$B$7:$C$72,2)</f>
        <v>100</v>
      </c>
      <c r="H5" s="29">
        <v>2</v>
      </c>
      <c r="I5" s="29">
        <f>VLOOKUP(H5,Punktewertung!$B$7:$C$72,2)</f>
        <v>90</v>
      </c>
      <c r="J5" s="29"/>
      <c r="K5" s="29" t="e">
        <f>VLOOKUP(J5,Punktewertung!$B$7:$C$72,2)</f>
        <v>#N/A</v>
      </c>
      <c r="L5" s="65">
        <f>I9</f>
        <v>260</v>
      </c>
      <c r="M5" s="1"/>
      <c r="N5" s="1"/>
      <c r="O5" s="1"/>
      <c r="P5" s="1"/>
      <c r="Q5" s="1"/>
      <c r="R5" s="1"/>
    </row>
    <row r="6" spans="1:18" ht="16" customHeight="1" x14ac:dyDescent="0.35">
      <c r="A6" s="122" t="s">
        <v>237</v>
      </c>
      <c r="B6" s="3"/>
      <c r="C6" s="4" t="s">
        <v>19</v>
      </c>
      <c r="D6" s="3" t="s">
        <v>57</v>
      </c>
      <c r="E6" s="3" t="s">
        <v>240</v>
      </c>
      <c r="F6" s="29" t="s">
        <v>317</v>
      </c>
      <c r="G6" s="140">
        <f>VLOOKUP(F6,Punktewertung!$B$7:$C$72,2)</f>
        <v>3</v>
      </c>
      <c r="H6" s="29">
        <v>1</v>
      </c>
      <c r="I6" s="29">
        <f>VLOOKUP(H6,Punktewertung!$B$7:$C$72,2)</f>
        <v>100</v>
      </c>
      <c r="J6" s="29"/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35">
      <c r="A7" s="122" t="s">
        <v>238</v>
      </c>
      <c r="B7" s="4"/>
      <c r="C7" s="4" t="s">
        <v>19</v>
      </c>
      <c r="D7" s="3" t="s">
        <v>57</v>
      </c>
      <c r="E7" s="3" t="s">
        <v>240</v>
      </c>
      <c r="F7" s="29">
        <v>4</v>
      </c>
      <c r="G7" s="29">
        <f>VLOOKUP(F7,Punktewertung!$B$7:$C$72,2)</f>
        <v>70</v>
      </c>
      <c r="H7" s="29">
        <v>15</v>
      </c>
      <c r="I7" s="140">
        <f>VLOOKUP(H7,Punktewertung!$B$7:$C$72,2)</f>
        <v>27</v>
      </c>
      <c r="J7" s="29"/>
      <c r="K7" s="29" t="e">
        <f>VLOOKUP(J7,Punktewertung!$B$7:$C$72,2)</f>
        <v>#N/A</v>
      </c>
      <c r="L7" s="93">
        <f>SUM(L4:L6)</f>
        <v>520</v>
      </c>
      <c r="M7" s="1"/>
      <c r="N7" s="1"/>
      <c r="O7" s="1"/>
      <c r="P7" s="1"/>
      <c r="Q7" s="1"/>
      <c r="R7" s="1"/>
    </row>
    <row r="8" spans="1:18" ht="16" customHeight="1" x14ac:dyDescent="0.35">
      <c r="A8" s="122" t="s">
        <v>239</v>
      </c>
      <c r="B8" s="4"/>
      <c r="C8" s="4" t="s">
        <v>19</v>
      </c>
      <c r="D8" s="3" t="s">
        <v>57</v>
      </c>
      <c r="E8" s="3" t="s">
        <v>240</v>
      </c>
      <c r="F8" s="29" t="s">
        <v>296</v>
      </c>
      <c r="G8" s="140">
        <f>VLOOKUP(F8,Punktewertung!$B$7:$C$72,2)</f>
        <v>0</v>
      </c>
      <c r="H8" s="29">
        <v>12</v>
      </c>
      <c r="I8" s="140">
        <f>VLOOKUP(H8,Punktewertung!$B$7:$C$72,2)</f>
        <v>33</v>
      </c>
      <c r="J8" s="29"/>
      <c r="K8" s="29" t="e">
        <f>VLOOKUP(J8,Punktewertung!$B$7:$C$72,2)</f>
        <v>#N/A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4">
      <c r="A9" s="78"/>
      <c r="B9" s="79"/>
      <c r="C9" s="79"/>
      <c r="D9" s="79"/>
      <c r="E9" s="79"/>
      <c r="F9" s="66"/>
      <c r="G9" s="66">
        <f>SUM(G7,G5,G4)</f>
        <v>260</v>
      </c>
      <c r="H9" s="66"/>
      <c r="I9" s="66">
        <v>260</v>
      </c>
      <c r="J9" s="66"/>
      <c r="K9" s="67"/>
      <c r="L9" s="68" t="s">
        <v>301</v>
      </c>
      <c r="M9" s="1"/>
      <c r="N9" s="1"/>
      <c r="O9" s="1"/>
      <c r="P9" s="1"/>
      <c r="Q9" s="1"/>
      <c r="R9" s="1"/>
    </row>
    <row r="10" spans="1:18" ht="16" customHeight="1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35">
      <c r="A11" s="5" t="s">
        <v>241</v>
      </c>
      <c r="B11" s="62"/>
      <c r="C11" s="69" t="s">
        <v>19</v>
      </c>
      <c r="D11" s="62" t="s">
        <v>58</v>
      </c>
      <c r="E11" s="62" t="s">
        <v>240</v>
      </c>
      <c r="F11" s="63">
        <v>3</v>
      </c>
      <c r="G11" s="63">
        <f>VLOOKUP(F11,Punktewertung!$B$7:$C$72,2)</f>
        <v>80</v>
      </c>
      <c r="H11" s="63">
        <v>6</v>
      </c>
      <c r="I11" s="63">
        <f>VLOOKUP(H11,Punktewertung!$B$7:$C$72,2)</f>
        <v>60</v>
      </c>
      <c r="J11" s="63"/>
      <c r="K11" s="63" t="e">
        <f>VLOOKUP(J11,Punktewertung!$B$7:$C$72,2)</f>
        <v>#N/A</v>
      </c>
      <c r="L11" s="64">
        <f>G16</f>
        <v>205</v>
      </c>
      <c r="M11" s="1"/>
      <c r="N11" s="1"/>
      <c r="O11" s="1"/>
      <c r="P11" s="1"/>
      <c r="Q11" s="1"/>
      <c r="R11" s="1"/>
    </row>
    <row r="12" spans="1:18" ht="16" customHeight="1" x14ac:dyDescent="0.35">
      <c r="A12" s="122" t="s">
        <v>242</v>
      </c>
      <c r="B12" s="3"/>
      <c r="C12" s="4" t="s">
        <v>19</v>
      </c>
      <c r="D12" s="71" t="s">
        <v>58</v>
      </c>
      <c r="E12" s="3" t="s">
        <v>240</v>
      </c>
      <c r="F12" s="29">
        <v>5</v>
      </c>
      <c r="G12" s="29">
        <f>VLOOKUP(F12,Punktewertung!$B$7:$C$72,2)</f>
        <v>65</v>
      </c>
      <c r="H12" s="29">
        <v>11</v>
      </c>
      <c r="I12" s="29">
        <f>VLOOKUP(H12,Punktewertung!$B$7:$C$72,2)</f>
        <v>35</v>
      </c>
      <c r="J12" s="29"/>
      <c r="K12" s="29" t="e">
        <f>VLOOKUP(J12,Punktewertung!$B$7:$C$72,2)</f>
        <v>#N/A</v>
      </c>
      <c r="L12" s="65">
        <f>I16</f>
        <v>118</v>
      </c>
      <c r="M12" s="1"/>
      <c r="N12" s="1"/>
      <c r="O12" s="1"/>
      <c r="P12" s="1"/>
      <c r="Q12" s="1"/>
      <c r="R12" s="1"/>
    </row>
    <row r="13" spans="1:18" ht="16" customHeight="1" x14ac:dyDescent="0.35">
      <c r="A13" s="122" t="s">
        <v>243</v>
      </c>
      <c r="B13" s="3"/>
      <c r="C13" s="4" t="s">
        <v>19</v>
      </c>
      <c r="D13" s="3" t="s">
        <v>58</v>
      </c>
      <c r="E13" s="3" t="s">
        <v>240</v>
      </c>
      <c r="F13" s="29">
        <v>6</v>
      </c>
      <c r="G13" s="29">
        <f>VLOOKUP(F13,Punktewertung!$B$7:$C$72,2)</f>
        <v>60</v>
      </c>
      <c r="H13" s="29" t="s">
        <v>317</v>
      </c>
      <c r="I13" s="140">
        <f>VLOOKUP(H13,Punktewertung!$B$7:$C$72,2)</f>
        <v>3</v>
      </c>
      <c r="J13" s="29"/>
      <c r="K13" s="29" t="e">
        <f>VLOOKUP(J13,Punktewertung!$B$7:$C$72,2)</f>
        <v>#N/A</v>
      </c>
      <c r="L13" s="65">
        <f>K16</f>
        <v>0</v>
      </c>
      <c r="M13" s="1"/>
      <c r="N13" s="1"/>
      <c r="O13" s="1"/>
      <c r="P13" s="1"/>
      <c r="Q13" s="1"/>
      <c r="R13" s="1"/>
    </row>
    <row r="14" spans="1:18" ht="16" customHeight="1" x14ac:dyDescent="0.35">
      <c r="A14" s="122" t="s">
        <v>244</v>
      </c>
      <c r="B14" s="4"/>
      <c r="C14" s="4" t="s">
        <v>19</v>
      </c>
      <c r="D14" s="3" t="s">
        <v>58</v>
      </c>
      <c r="E14" s="3" t="s">
        <v>240</v>
      </c>
      <c r="F14" s="29" t="s">
        <v>296</v>
      </c>
      <c r="G14" s="140">
        <f>VLOOKUP(F14,Punktewertung!$B$7:$C$72,2)</f>
        <v>0</v>
      </c>
      <c r="H14" s="29">
        <v>17</v>
      </c>
      <c r="I14" s="29">
        <f>VLOOKUP(H14,Punktewertung!$B$7:$C$72,2)</f>
        <v>23</v>
      </c>
      <c r="J14" s="29"/>
      <c r="K14" s="29" t="e">
        <f>VLOOKUP(J14,Punktewertung!$B$7:$C$72,2)</f>
        <v>#N/A</v>
      </c>
      <c r="L14" s="93">
        <f>SUM(L11:L13)</f>
        <v>323</v>
      </c>
      <c r="M14" s="1"/>
      <c r="N14" s="1"/>
      <c r="O14" s="1"/>
      <c r="P14" s="1"/>
      <c r="Q14" s="1"/>
      <c r="R14" s="1"/>
    </row>
    <row r="15" spans="1:18" ht="16" customHeight="1" x14ac:dyDescent="0.35">
      <c r="A15" s="98"/>
      <c r="B15" s="4"/>
      <c r="C15" s="4"/>
      <c r="D15" s="3"/>
      <c r="E15" s="3"/>
      <c r="F15" s="29"/>
      <c r="G15" s="29"/>
      <c r="H15" s="29"/>
      <c r="I15" s="29"/>
      <c r="J15" s="29"/>
      <c r="K15" s="29"/>
      <c r="L15" s="77"/>
      <c r="M15" s="1"/>
      <c r="N15" s="1"/>
      <c r="O15" s="1"/>
      <c r="P15" s="1"/>
      <c r="Q15" s="1"/>
      <c r="R15" s="1"/>
    </row>
    <row r="16" spans="1:18" ht="16" customHeight="1" thickBot="1" x14ac:dyDescent="0.4">
      <c r="A16" s="78"/>
      <c r="B16" s="79"/>
      <c r="C16" s="79"/>
      <c r="D16" s="79"/>
      <c r="E16" s="79"/>
      <c r="F16" s="66"/>
      <c r="G16" s="66">
        <f>SUM(G11:G13)</f>
        <v>205</v>
      </c>
      <c r="H16" s="66"/>
      <c r="I16" s="66">
        <v>118</v>
      </c>
      <c r="J16" s="66"/>
      <c r="K16" s="67"/>
      <c r="L16" s="68" t="s">
        <v>300</v>
      </c>
      <c r="M16" s="1"/>
      <c r="N16" s="1"/>
      <c r="O16" s="1"/>
      <c r="P16" s="1"/>
      <c r="Q16" s="1"/>
      <c r="R16" s="1"/>
    </row>
    <row r="17" spans="1:18" ht="16" customHeight="1" thickBo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" customHeight="1" x14ac:dyDescent="0.35">
      <c r="A18" s="5" t="s">
        <v>245</v>
      </c>
      <c r="B18" s="62"/>
      <c r="C18" s="69" t="s">
        <v>19</v>
      </c>
      <c r="D18" s="62" t="s">
        <v>60</v>
      </c>
      <c r="E18" s="62" t="s">
        <v>14</v>
      </c>
      <c r="F18" s="63" t="s">
        <v>317</v>
      </c>
      <c r="G18" s="141">
        <f>VLOOKUP(F18,Punktewertung!$B$7:$C$72,2)</f>
        <v>3</v>
      </c>
      <c r="H18" s="63">
        <v>14</v>
      </c>
      <c r="I18" s="141">
        <f>VLOOKUP(H18,Punktewertung!$B$7:$C$72,2)</f>
        <v>29</v>
      </c>
      <c r="J18" s="63"/>
      <c r="K18" s="63" t="e">
        <f>VLOOKUP(J18,Punktewertung!$B$7:$C$72,2)</f>
        <v>#N/A</v>
      </c>
      <c r="L18" s="64">
        <f>G23</f>
        <v>108</v>
      </c>
      <c r="M18" s="1"/>
      <c r="N18" s="1"/>
      <c r="O18" s="1"/>
      <c r="P18" s="1"/>
      <c r="Q18" s="1"/>
      <c r="R18" s="1"/>
    </row>
    <row r="19" spans="1:18" ht="16" customHeight="1" x14ac:dyDescent="0.35">
      <c r="A19" s="122" t="s">
        <v>246</v>
      </c>
      <c r="B19" s="3"/>
      <c r="C19" s="4" t="s">
        <v>19</v>
      </c>
      <c r="D19" s="3" t="s">
        <v>60</v>
      </c>
      <c r="E19" s="3" t="s">
        <v>14</v>
      </c>
      <c r="F19" s="29">
        <v>10</v>
      </c>
      <c r="G19" s="29">
        <f>VLOOKUP(F19,Punktewertung!$B$7:$C$72,2)</f>
        <v>40</v>
      </c>
      <c r="H19" s="29">
        <v>9</v>
      </c>
      <c r="I19" s="29">
        <f>VLOOKUP(H19,Punktewertung!$B$7:$C$72,2)</f>
        <v>45</v>
      </c>
      <c r="J19" s="29"/>
      <c r="K19" s="29" t="e">
        <f>VLOOKUP(J19,Punktewertung!$B$7:$C$72,2)</f>
        <v>#N/A</v>
      </c>
      <c r="L19" s="65">
        <f>I23</f>
        <v>160</v>
      </c>
      <c r="M19" s="1"/>
      <c r="N19" s="1"/>
      <c r="O19" s="1"/>
      <c r="P19" s="1"/>
      <c r="Q19" s="1"/>
      <c r="R19" s="1"/>
    </row>
    <row r="20" spans="1:18" ht="16" customHeight="1" x14ac:dyDescent="0.35">
      <c r="A20" s="122" t="s">
        <v>247</v>
      </c>
      <c r="B20" s="3"/>
      <c r="C20" s="4" t="s">
        <v>19</v>
      </c>
      <c r="D20" s="3" t="s">
        <v>60</v>
      </c>
      <c r="E20" s="3" t="s">
        <v>14</v>
      </c>
      <c r="F20" s="29">
        <v>12</v>
      </c>
      <c r="G20" s="29">
        <f>VLOOKUP(F20,Punktewertung!$B$7:$C$72,2)</f>
        <v>33</v>
      </c>
      <c r="H20" s="29">
        <v>5</v>
      </c>
      <c r="I20" s="29">
        <f>VLOOKUP(H20,Punktewertung!$B$7:$C$72,2)</f>
        <v>65</v>
      </c>
      <c r="J20" s="29"/>
      <c r="K20" s="29" t="e">
        <f>VLOOKUP(J20,Punktewertung!$B$7:$C$72,2)</f>
        <v>#N/A</v>
      </c>
      <c r="L20" s="65">
        <f>K23</f>
        <v>0</v>
      </c>
      <c r="M20" s="1"/>
      <c r="N20" s="1"/>
      <c r="O20" s="1"/>
      <c r="P20" s="1"/>
      <c r="Q20" s="1"/>
      <c r="R20" s="1"/>
    </row>
    <row r="21" spans="1:18" ht="16" customHeight="1" x14ac:dyDescent="0.35">
      <c r="A21" s="122" t="s">
        <v>248</v>
      </c>
      <c r="B21" s="4"/>
      <c r="C21" s="4" t="s">
        <v>19</v>
      </c>
      <c r="D21" s="3" t="s">
        <v>60</v>
      </c>
      <c r="E21" s="3" t="s">
        <v>14</v>
      </c>
      <c r="F21" s="29" t="s">
        <v>317</v>
      </c>
      <c r="G21" s="140">
        <f>VLOOKUP(F21,Punktewertung!$B$7:$C$72,2)</f>
        <v>3</v>
      </c>
      <c r="H21" s="29">
        <v>8</v>
      </c>
      <c r="I21" s="29">
        <f>VLOOKUP(H21,Punktewertung!$B$7:$C$72,2)</f>
        <v>50</v>
      </c>
      <c r="J21" s="29"/>
      <c r="K21" s="29" t="e">
        <f>VLOOKUP(J21,Punktewertung!$B$7:$C$72,2)</f>
        <v>#N/A</v>
      </c>
      <c r="L21" s="93">
        <f>SUM(L18:L20)</f>
        <v>268</v>
      </c>
      <c r="M21" s="1"/>
      <c r="N21" s="1"/>
      <c r="O21" s="1"/>
      <c r="P21" s="1"/>
      <c r="Q21" s="1"/>
      <c r="R21" s="1"/>
    </row>
    <row r="22" spans="1:18" ht="16" customHeight="1" x14ac:dyDescent="0.35">
      <c r="A22" s="122" t="s">
        <v>249</v>
      </c>
      <c r="B22" s="4"/>
      <c r="C22" s="4" t="s">
        <v>19</v>
      </c>
      <c r="D22" s="3" t="s">
        <v>60</v>
      </c>
      <c r="E22" s="3" t="s">
        <v>14</v>
      </c>
      <c r="F22" s="29">
        <v>11</v>
      </c>
      <c r="G22" s="29">
        <f>VLOOKUP(F22,Punktewertung!$B$7:$C$72,2)</f>
        <v>35</v>
      </c>
      <c r="H22" s="29">
        <v>13</v>
      </c>
      <c r="I22" s="140">
        <f>VLOOKUP(H22,Punktewertung!$B$7:$C$72,2)</f>
        <v>31</v>
      </c>
      <c r="J22" s="29"/>
      <c r="K22" s="29" t="e">
        <f>VLOOKUP(J22,Punktewertung!$B$7:$C$72,2)</f>
        <v>#N/A</v>
      </c>
      <c r="L22" s="77"/>
      <c r="M22" s="1"/>
      <c r="N22" s="1"/>
      <c r="O22" s="1"/>
      <c r="P22" s="1"/>
      <c r="Q22" s="1"/>
      <c r="R22" s="1"/>
    </row>
    <row r="23" spans="1:18" ht="16" customHeight="1" thickBot="1" x14ac:dyDescent="0.4">
      <c r="A23" s="78"/>
      <c r="B23" s="79"/>
      <c r="C23" s="79"/>
      <c r="D23" s="79"/>
      <c r="E23" s="79"/>
      <c r="F23" s="66"/>
      <c r="G23" s="66">
        <f>SUM(G19,G20,G22)</f>
        <v>108</v>
      </c>
      <c r="H23" s="66"/>
      <c r="I23" s="66">
        <v>160</v>
      </c>
      <c r="J23" s="66"/>
      <c r="K23" s="67"/>
      <c r="L23" s="68" t="s">
        <v>303</v>
      </c>
      <c r="M23" s="1"/>
      <c r="N23" s="1"/>
      <c r="O23" s="1"/>
      <c r="P23" s="1"/>
      <c r="Q23" s="1"/>
      <c r="R23" s="1"/>
    </row>
    <row r="24" spans="1:18" ht="16" customHeight="1" thickBo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" customHeight="1" x14ac:dyDescent="0.35">
      <c r="A25" s="5" t="s">
        <v>253</v>
      </c>
      <c r="B25" s="62"/>
      <c r="C25" s="69" t="s">
        <v>19</v>
      </c>
      <c r="D25" s="62" t="s">
        <v>164</v>
      </c>
      <c r="E25" s="94" t="s">
        <v>66</v>
      </c>
      <c r="F25" s="63">
        <v>7</v>
      </c>
      <c r="G25" s="63">
        <f>VLOOKUP(F25,Punktewertung!$B$7:$C$72,2)</f>
        <v>55</v>
      </c>
      <c r="H25" s="63">
        <v>3</v>
      </c>
      <c r="I25" s="63">
        <f>VLOOKUP(H25,Punktewertung!$B$7:$C$72,2)</f>
        <v>80</v>
      </c>
      <c r="J25" s="63"/>
      <c r="K25" s="63" t="e">
        <f>VLOOKUP(J25,Punktewertung!$B$7:$C$72,2)</f>
        <v>#N/A</v>
      </c>
      <c r="L25" s="64">
        <f>G30</f>
        <v>103</v>
      </c>
      <c r="M25" s="1"/>
      <c r="N25" s="1"/>
      <c r="O25" s="1"/>
      <c r="P25" s="1"/>
      <c r="Q25" s="1"/>
      <c r="R25" s="1"/>
    </row>
    <row r="26" spans="1:18" ht="16" customHeight="1" x14ac:dyDescent="0.35">
      <c r="A26" s="122" t="s">
        <v>254</v>
      </c>
      <c r="B26" s="3"/>
      <c r="C26" s="4" t="s">
        <v>19</v>
      </c>
      <c r="D26" s="3" t="s">
        <v>164</v>
      </c>
      <c r="E26" s="76" t="s">
        <v>66</v>
      </c>
      <c r="F26" s="29">
        <v>9</v>
      </c>
      <c r="G26" s="29">
        <f>VLOOKUP(F26,Punktewertung!$B$7:$C$72,2)</f>
        <v>45</v>
      </c>
      <c r="H26" s="29">
        <v>10</v>
      </c>
      <c r="I26" s="29">
        <f>VLOOKUP(H26,Punktewertung!$B$7:$C$72,2)</f>
        <v>40</v>
      </c>
      <c r="J26" s="29"/>
      <c r="K26" s="29" t="e">
        <f>VLOOKUP(J26,Punktewertung!$B$7:$C$72,2)</f>
        <v>#N/A</v>
      </c>
      <c r="L26" s="65">
        <f>I30</f>
        <v>145</v>
      </c>
      <c r="M26" s="1"/>
      <c r="N26" s="1"/>
      <c r="O26" s="1"/>
      <c r="P26" s="1"/>
      <c r="Q26" s="1"/>
      <c r="R26" s="1"/>
    </row>
    <row r="27" spans="1:18" ht="16" customHeight="1" x14ac:dyDescent="0.35">
      <c r="A27" s="122" t="s">
        <v>255</v>
      </c>
      <c r="B27" s="3"/>
      <c r="C27" s="4" t="s">
        <v>19</v>
      </c>
      <c r="D27" s="3" t="s">
        <v>164</v>
      </c>
      <c r="E27" s="76" t="s">
        <v>66</v>
      </c>
      <c r="F27" s="29" t="s">
        <v>317</v>
      </c>
      <c r="G27" s="29">
        <f>VLOOKUP(F27,Punktewertung!$B$7:$C$72,2)</f>
        <v>3</v>
      </c>
      <c r="H27" s="29">
        <v>16</v>
      </c>
      <c r="I27" s="29">
        <f>VLOOKUP(H27,Punktewertung!$B$7:$C$72,2)</f>
        <v>25</v>
      </c>
      <c r="J27" s="29"/>
      <c r="K27" s="29" t="e">
        <f>VLOOKUP(J27,Punktewertung!$B$7:$C$72,2)</f>
        <v>#N/A</v>
      </c>
      <c r="L27" s="65">
        <f>K30</f>
        <v>0</v>
      </c>
      <c r="M27" s="1"/>
      <c r="N27" s="1"/>
      <c r="O27" s="1"/>
      <c r="P27" s="1"/>
      <c r="Q27" s="1"/>
      <c r="R27" s="1"/>
    </row>
    <row r="28" spans="1:18" ht="16" customHeight="1" x14ac:dyDescent="0.35">
      <c r="A28" s="122" t="s">
        <v>256</v>
      </c>
      <c r="B28" s="4"/>
      <c r="C28" s="4" t="s">
        <v>19</v>
      </c>
      <c r="D28" s="3" t="s">
        <v>164</v>
      </c>
      <c r="E28" s="76" t="s">
        <v>66</v>
      </c>
      <c r="F28" s="29" t="s">
        <v>296</v>
      </c>
      <c r="G28" s="140">
        <f>VLOOKUP(F28,Punktewertung!$B$7:$C$72,2)</f>
        <v>0</v>
      </c>
      <c r="H28" s="29" t="s">
        <v>296</v>
      </c>
      <c r="I28" s="140">
        <f>VLOOKUP(H28,Punktewertung!$B$7:$C$72,2)</f>
        <v>0</v>
      </c>
      <c r="J28" s="29"/>
      <c r="K28" s="29" t="e">
        <f>VLOOKUP(J28,Punktewertung!$B$7:$C$72,2)</f>
        <v>#N/A</v>
      </c>
      <c r="L28" s="93">
        <f>SUM(L25:L27)</f>
        <v>248</v>
      </c>
      <c r="M28" s="1"/>
      <c r="N28" s="1"/>
      <c r="O28" s="1"/>
      <c r="P28" s="1"/>
      <c r="Q28" s="1"/>
      <c r="R28" s="1"/>
    </row>
    <row r="29" spans="1:18" ht="16" customHeight="1" x14ac:dyDescent="0.35">
      <c r="A29" s="99"/>
      <c r="B29" s="4"/>
      <c r="C29" s="4"/>
      <c r="D29" s="3"/>
      <c r="E29" s="3"/>
      <c r="F29" s="29"/>
      <c r="G29" s="29"/>
      <c r="H29" s="29"/>
      <c r="I29" s="29"/>
      <c r="J29" s="29"/>
      <c r="K29" s="29"/>
      <c r="L29" s="77"/>
      <c r="M29" s="1"/>
      <c r="N29" s="1"/>
      <c r="O29" s="1"/>
      <c r="P29" s="1"/>
      <c r="Q29" s="1"/>
      <c r="R29" s="1"/>
    </row>
    <row r="30" spans="1:18" ht="16" customHeight="1" thickBot="1" x14ac:dyDescent="0.4">
      <c r="A30" s="78"/>
      <c r="B30" s="79"/>
      <c r="C30" s="79"/>
      <c r="D30" s="79"/>
      <c r="E30" s="79"/>
      <c r="F30" s="66"/>
      <c r="G30" s="66">
        <f>SUM(G25:G27)</f>
        <v>103</v>
      </c>
      <c r="H30" s="66"/>
      <c r="I30" s="66">
        <v>145</v>
      </c>
      <c r="J30" s="66"/>
      <c r="K30" s="67"/>
      <c r="L30" s="68" t="s">
        <v>302</v>
      </c>
      <c r="M30" s="1"/>
      <c r="N30" s="1"/>
      <c r="O30" s="1"/>
      <c r="P30" s="1"/>
      <c r="Q30" s="1"/>
      <c r="R30" s="1"/>
    </row>
    <row r="31" spans="1:18" ht="16" thickBot="1" x14ac:dyDescent="0.4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  <c r="R31" s="1"/>
    </row>
    <row r="32" spans="1:18" ht="16" thickBot="1" x14ac:dyDescent="0.4">
      <c r="A32" s="159" t="s">
        <v>89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  <c r="M32" s="42"/>
      <c r="N32" s="1"/>
      <c r="O32" s="1"/>
      <c r="P32" s="1"/>
      <c r="Q32" s="1"/>
      <c r="R32" s="1"/>
    </row>
    <row r="33" spans="1:18" ht="16" thickBot="1" x14ac:dyDescent="0.4">
      <c r="M33" s="1"/>
      <c r="N33" s="1"/>
      <c r="O33" s="1"/>
      <c r="P33" s="1"/>
      <c r="Q33" s="1"/>
      <c r="R33" s="1"/>
    </row>
    <row r="34" spans="1:18" ht="16" thickBot="1" x14ac:dyDescent="0.4">
      <c r="A34" s="72" t="s">
        <v>13</v>
      </c>
      <c r="B34" s="73"/>
      <c r="C34" s="73" t="s">
        <v>297</v>
      </c>
      <c r="D34" s="73" t="s">
        <v>26</v>
      </c>
      <c r="E34" s="73" t="s">
        <v>2</v>
      </c>
      <c r="F34" s="91" t="s">
        <v>68</v>
      </c>
      <c r="G34" s="91" t="s">
        <v>24</v>
      </c>
      <c r="H34" s="91" t="s">
        <v>324</v>
      </c>
      <c r="I34" s="91" t="s">
        <v>24</v>
      </c>
      <c r="J34" s="74"/>
      <c r="K34" s="91" t="s">
        <v>24</v>
      </c>
      <c r="L34" s="75" t="s">
        <v>11</v>
      </c>
      <c r="M34" s="1"/>
      <c r="N34" s="1"/>
      <c r="O34" s="1"/>
      <c r="P34" s="1"/>
      <c r="Q34" s="1"/>
      <c r="R34" s="1"/>
    </row>
    <row r="35" spans="1:18" ht="15.5" x14ac:dyDescent="0.35">
      <c r="A35" s="5" t="s">
        <v>250</v>
      </c>
      <c r="B35" s="62"/>
      <c r="C35" s="69" t="s">
        <v>64</v>
      </c>
      <c r="D35" s="62" t="s">
        <v>166</v>
      </c>
      <c r="E35" s="94" t="s">
        <v>66</v>
      </c>
      <c r="F35" s="63" t="s">
        <v>296</v>
      </c>
      <c r="G35" s="141">
        <f>VLOOKUP(F35,Punktewertung!$B$7:$C$72,2)</f>
        <v>0</v>
      </c>
      <c r="H35" s="63" t="s">
        <v>296</v>
      </c>
      <c r="I35" s="141">
        <f>VLOOKUP(H35,Punktewertung!$B$7:$C$72,2)</f>
        <v>0</v>
      </c>
      <c r="J35" s="63"/>
      <c r="K35" s="63" t="e">
        <f>VLOOKUP(J35,Punktewertung!$B$7:$C$72,2)</f>
        <v>#N/A</v>
      </c>
      <c r="L35" s="64">
        <f>G40</f>
        <v>53</v>
      </c>
      <c r="M35" s="1"/>
      <c r="N35" s="1"/>
      <c r="O35" s="1"/>
      <c r="P35" s="1"/>
      <c r="Q35" s="1"/>
      <c r="R35" s="1"/>
    </row>
    <row r="36" spans="1:18" ht="15.5" x14ac:dyDescent="0.35">
      <c r="A36" s="122" t="s">
        <v>251</v>
      </c>
      <c r="B36" s="3"/>
      <c r="C36" s="4" t="s">
        <v>64</v>
      </c>
      <c r="D36" s="3" t="s">
        <v>166</v>
      </c>
      <c r="E36" s="76" t="s">
        <v>66</v>
      </c>
      <c r="F36" s="29">
        <v>8</v>
      </c>
      <c r="G36" s="29">
        <f>VLOOKUP(F36,Punktewertung!$B$7:$C$72,2)</f>
        <v>50</v>
      </c>
      <c r="H36" s="29" t="s">
        <v>296</v>
      </c>
      <c r="I36" s="140">
        <f>VLOOKUP(H36,Punktewertung!$B$7:$C$72,2)</f>
        <v>0</v>
      </c>
      <c r="J36" s="29"/>
      <c r="K36" s="29" t="e">
        <f>VLOOKUP(J36,Punktewertung!$B$7:$C$72,2)</f>
        <v>#N/A</v>
      </c>
      <c r="L36" s="65">
        <f>I40</f>
        <v>58</v>
      </c>
      <c r="M36" s="1"/>
      <c r="N36" s="1"/>
      <c r="O36" s="1"/>
      <c r="P36" s="1"/>
      <c r="Q36" s="1"/>
      <c r="R36" s="1"/>
    </row>
    <row r="37" spans="1:18" ht="15.5" x14ac:dyDescent="0.35">
      <c r="A37" s="122" t="s">
        <v>252</v>
      </c>
      <c r="B37" s="3"/>
      <c r="C37" s="4" t="s">
        <v>64</v>
      </c>
      <c r="D37" s="3" t="s">
        <v>166</v>
      </c>
      <c r="E37" s="76" t="s">
        <v>66</v>
      </c>
      <c r="F37" s="29" t="s">
        <v>317</v>
      </c>
      <c r="G37" s="29">
        <f>VLOOKUP(F37,Punktewertung!$B$7:$C$72,2)</f>
        <v>3</v>
      </c>
      <c r="H37" s="29">
        <v>7</v>
      </c>
      <c r="I37" s="29">
        <f>VLOOKUP(H37,Punktewertung!$B$7:$C$72,2)</f>
        <v>55</v>
      </c>
      <c r="J37" s="29"/>
      <c r="K37" s="29" t="e">
        <f>VLOOKUP(J37,Punktewertung!$B$7:$C$72,2)</f>
        <v>#N/A</v>
      </c>
      <c r="L37" s="65">
        <f>K40</f>
        <v>0</v>
      </c>
      <c r="M37" s="1"/>
      <c r="N37" s="1"/>
      <c r="O37" s="1"/>
      <c r="P37" s="1"/>
      <c r="Q37" s="1"/>
      <c r="R37" s="1"/>
    </row>
    <row r="38" spans="1:18" ht="15.5" x14ac:dyDescent="0.35">
      <c r="A38" s="99" t="s">
        <v>337</v>
      </c>
      <c r="B38" s="4"/>
      <c r="C38" s="4" t="s">
        <v>64</v>
      </c>
      <c r="D38" s="3" t="s">
        <v>166</v>
      </c>
      <c r="E38" s="76" t="s">
        <v>66</v>
      </c>
      <c r="F38" s="29" t="s">
        <v>296</v>
      </c>
      <c r="G38" s="140">
        <f>VLOOKUP(F38,Punktewertung!$B$7:$C$72,2)</f>
        <v>0</v>
      </c>
      <c r="H38" s="29" t="s">
        <v>336</v>
      </c>
      <c r="I38" s="29">
        <f>VLOOKUP(H38,Punktewertung!$B$7:$C$72,2)</f>
        <v>3</v>
      </c>
      <c r="J38" s="29"/>
      <c r="K38" s="29" t="e">
        <f>VLOOKUP(J38,Punktewertung!$B$7:$C$72,2)</f>
        <v>#N/A</v>
      </c>
      <c r="L38" s="93">
        <f>SUM(L35:L37)</f>
        <v>111</v>
      </c>
      <c r="M38" s="1"/>
      <c r="N38" s="1"/>
      <c r="O38" s="1"/>
      <c r="P38" s="1"/>
      <c r="Q38" s="1"/>
      <c r="R38" s="1"/>
    </row>
    <row r="39" spans="1:18" ht="15.5" x14ac:dyDescent="0.35">
      <c r="A39" s="99"/>
      <c r="B39" s="4"/>
      <c r="C39" s="4"/>
      <c r="D39" s="3"/>
      <c r="E39" s="3"/>
      <c r="F39" s="29"/>
      <c r="G39" s="29"/>
      <c r="H39" s="29"/>
      <c r="I39" s="29"/>
      <c r="J39" s="29"/>
      <c r="K39" s="29"/>
      <c r="L39" s="77"/>
      <c r="M39" s="1"/>
      <c r="N39" s="1"/>
      <c r="O39" s="1"/>
      <c r="P39" s="1"/>
      <c r="Q39" s="1"/>
      <c r="R39" s="1"/>
    </row>
    <row r="40" spans="1:18" ht="16" thickBot="1" x14ac:dyDescent="0.4">
      <c r="A40" s="78"/>
      <c r="B40" s="79"/>
      <c r="C40" s="79"/>
      <c r="D40" s="79" t="s">
        <v>67</v>
      </c>
      <c r="E40" s="80"/>
      <c r="F40" s="66"/>
      <c r="G40" s="66">
        <f>SUM(G35:G37)</f>
        <v>53</v>
      </c>
      <c r="H40" s="66"/>
      <c r="I40" s="66">
        <v>58</v>
      </c>
      <c r="J40" s="66"/>
      <c r="K40" s="67"/>
      <c r="L40" s="68" t="s">
        <v>304</v>
      </c>
      <c r="M40" s="1"/>
      <c r="N40" s="1"/>
      <c r="O40" s="1"/>
      <c r="P40" s="1"/>
      <c r="Q40" s="1"/>
      <c r="R40" s="1"/>
    </row>
    <row r="41" spans="1:18" ht="16" thickBot="1" x14ac:dyDescent="0.4">
      <c r="A41" s="1"/>
      <c r="B41" s="1"/>
      <c r="C41" s="1"/>
      <c r="D41" s="1"/>
      <c r="E41" s="1"/>
      <c r="F41" s="1"/>
      <c r="G41" s="1"/>
      <c r="H41" s="1"/>
      <c r="I41" s="1" t="s">
        <v>338</v>
      </c>
      <c r="J41" s="1"/>
      <c r="K41" s="1"/>
      <c r="L41" s="1"/>
      <c r="M41" s="1"/>
      <c r="N41" s="1"/>
      <c r="O41" s="1"/>
      <c r="P41" s="1"/>
      <c r="Q41" s="1"/>
      <c r="R41" s="1"/>
    </row>
    <row r="42" spans="1:18" ht="15.5" x14ac:dyDescent="0.35">
      <c r="A42" s="97"/>
      <c r="B42" s="62"/>
      <c r="C42" s="69"/>
      <c r="D42" s="62"/>
      <c r="E42" s="94"/>
      <c r="F42" s="63"/>
      <c r="G42" s="63"/>
      <c r="H42" s="63"/>
      <c r="I42" s="63"/>
      <c r="J42" s="63"/>
      <c r="K42" s="70"/>
      <c r="L42" s="64"/>
      <c r="M42" s="1"/>
      <c r="N42" s="1"/>
      <c r="O42" s="1"/>
      <c r="P42" s="1"/>
      <c r="Q42" s="1"/>
      <c r="R42" s="1"/>
    </row>
    <row r="43" spans="1:18" ht="15.5" x14ac:dyDescent="0.35">
      <c r="A43" s="98"/>
      <c r="B43" s="3"/>
      <c r="C43" s="4"/>
      <c r="D43" s="3"/>
      <c r="E43" s="76"/>
      <c r="F43" s="29"/>
      <c r="G43" s="29"/>
      <c r="H43" s="29"/>
      <c r="I43" s="29"/>
      <c r="J43" s="29"/>
      <c r="K43" s="61"/>
      <c r="L43" s="65"/>
      <c r="M43" s="1"/>
      <c r="N43" s="1"/>
      <c r="O43" s="1"/>
      <c r="P43" s="1"/>
      <c r="Q43" s="1"/>
      <c r="R43" s="1"/>
    </row>
    <row r="44" spans="1:18" ht="15.5" x14ac:dyDescent="0.35">
      <c r="A44" s="98"/>
      <c r="B44" s="3"/>
      <c r="C44" s="4"/>
      <c r="D44" s="3"/>
      <c r="E44" s="76"/>
      <c r="F44" s="29"/>
      <c r="G44" s="29"/>
      <c r="H44" s="29"/>
      <c r="I44" s="29"/>
      <c r="J44" s="29"/>
      <c r="K44" s="61"/>
      <c r="L44" s="65"/>
      <c r="M44" s="1"/>
      <c r="N44" s="1"/>
      <c r="O44" s="1"/>
      <c r="P44" s="1"/>
      <c r="Q44" s="1"/>
      <c r="R44" s="1"/>
    </row>
    <row r="45" spans="1:18" ht="15.5" x14ac:dyDescent="0.35">
      <c r="A45" s="99"/>
      <c r="B45" s="4"/>
      <c r="C45" s="4"/>
      <c r="D45" s="3"/>
      <c r="E45" s="3"/>
      <c r="F45" s="29"/>
      <c r="G45" s="29"/>
      <c r="H45" s="29"/>
      <c r="I45" s="29"/>
      <c r="J45" s="29"/>
      <c r="K45" s="61"/>
      <c r="L45" s="93"/>
      <c r="M45" s="1"/>
      <c r="N45" s="1"/>
      <c r="O45" s="1"/>
      <c r="P45" s="1"/>
      <c r="Q45" s="1"/>
      <c r="R45" s="1"/>
    </row>
    <row r="46" spans="1:18" ht="15.5" x14ac:dyDescent="0.35">
      <c r="A46" s="99"/>
      <c r="B46" s="4"/>
      <c r="C46" s="4"/>
      <c r="D46" s="3"/>
      <c r="E46" s="3"/>
      <c r="F46" s="29"/>
      <c r="G46" s="29"/>
      <c r="H46" s="29"/>
      <c r="I46" s="29"/>
      <c r="J46" s="76"/>
      <c r="K46" s="76"/>
      <c r="L46" s="77"/>
      <c r="M46" s="1"/>
      <c r="N46" s="1"/>
      <c r="O46" s="1"/>
      <c r="P46" s="1"/>
      <c r="Q46" s="1"/>
      <c r="R46" s="1"/>
    </row>
    <row r="47" spans="1:18" ht="16" thickBot="1" x14ac:dyDescent="0.4">
      <c r="A47" s="78"/>
      <c r="B47" s="79"/>
      <c r="C47" s="79"/>
      <c r="D47" s="79"/>
      <c r="E47" s="80"/>
      <c r="F47" s="66"/>
      <c r="G47" s="66"/>
      <c r="H47" s="66"/>
      <c r="I47" s="66"/>
      <c r="J47" s="66"/>
      <c r="K47" s="67"/>
      <c r="L47" s="68"/>
      <c r="M47" s="1"/>
      <c r="N47" s="1"/>
      <c r="O47" s="1"/>
      <c r="P47" s="1"/>
      <c r="Q47" s="1"/>
      <c r="R47" s="1"/>
    </row>
    <row r="48" spans="1:18" ht="16" thickBo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5" x14ac:dyDescent="0.35">
      <c r="A49" s="97"/>
      <c r="B49" s="62"/>
      <c r="C49" s="69"/>
      <c r="D49" s="62"/>
      <c r="E49" s="62"/>
      <c r="F49" s="63"/>
      <c r="G49" s="63"/>
      <c r="H49" s="63"/>
      <c r="I49" s="63"/>
      <c r="J49" s="63"/>
      <c r="K49" s="70"/>
      <c r="L49" s="64"/>
      <c r="M49" s="1"/>
      <c r="N49" s="1"/>
      <c r="O49" s="1"/>
      <c r="P49" s="1"/>
      <c r="Q49" s="1"/>
      <c r="R49" s="1"/>
    </row>
    <row r="50" spans="1:18" ht="15.5" x14ac:dyDescent="0.35">
      <c r="A50" s="98"/>
      <c r="B50" s="3"/>
      <c r="C50" s="4"/>
      <c r="D50" s="3"/>
      <c r="E50" s="3"/>
      <c r="F50" s="29"/>
      <c r="G50" s="29"/>
      <c r="H50" s="29"/>
      <c r="I50" s="29"/>
      <c r="J50" s="29"/>
      <c r="K50" s="61"/>
      <c r="L50" s="65"/>
      <c r="M50" s="1"/>
      <c r="N50" s="1"/>
      <c r="O50" s="1"/>
      <c r="P50" s="1"/>
      <c r="Q50" s="1"/>
      <c r="R50" s="1"/>
    </row>
    <row r="51" spans="1:18" ht="15.5" x14ac:dyDescent="0.35">
      <c r="A51" s="98"/>
      <c r="B51" s="3"/>
      <c r="C51" s="4"/>
      <c r="D51" s="3"/>
      <c r="E51" s="3"/>
      <c r="F51" s="29"/>
      <c r="G51" s="29"/>
      <c r="H51" s="29"/>
      <c r="I51" s="29"/>
      <c r="J51" s="29"/>
      <c r="K51" s="61"/>
      <c r="L51" s="65"/>
      <c r="M51" s="1"/>
      <c r="N51" s="1"/>
      <c r="O51" s="1"/>
      <c r="P51" s="1"/>
      <c r="Q51" s="1"/>
      <c r="R51" s="1"/>
    </row>
    <row r="52" spans="1:18" ht="15.5" x14ac:dyDescent="0.35">
      <c r="A52" s="98"/>
      <c r="B52" s="4"/>
      <c r="C52" s="4"/>
      <c r="D52" s="3"/>
      <c r="E52" s="3"/>
      <c r="F52" s="29"/>
      <c r="G52" s="29"/>
      <c r="H52" s="29"/>
      <c r="I52" s="29"/>
      <c r="J52" s="29"/>
      <c r="K52" s="61"/>
      <c r="L52" s="93"/>
      <c r="M52" s="1"/>
      <c r="N52" s="1"/>
      <c r="O52" s="1"/>
      <c r="P52" s="1"/>
      <c r="Q52" s="1"/>
      <c r="R52" s="1"/>
    </row>
    <row r="53" spans="1:18" ht="15.5" x14ac:dyDescent="0.35">
      <c r="A53" s="99"/>
      <c r="B53" s="4"/>
      <c r="C53" s="4"/>
      <c r="D53" s="3"/>
      <c r="E53" s="3"/>
      <c r="F53" s="29"/>
      <c r="G53" s="29"/>
      <c r="H53" s="29"/>
      <c r="I53" s="29"/>
      <c r="J53" s="76"/>
      <c r="K53" s="76"/>
      <c r="L53" s="77"/>
      <c r="M53" s="1"/>
      <c r="N53" s="1"/>
      <c r="O53" s="1"/>
      <c r="P53" s="1"/>
      <c r="Q53" s="1"/>
      <c r="R53" s="1"/>
    </row>
    <row r="54" spans="1:18" ht="16" thickBot="1" x14ac:dyDescent="0.4">
      <c r="A54" s="78"/>
      <c r="B54" s="79"/>
      <c r="C54" s="79"/>
      <c r="D54" s="79"/>
      <c r="E54" s="79"/>
      <c r="F54" s="66"/>
      <c r="G54" s="66"/>
      <c r="H54" s="66"/>
      <c r="I54" s="66"/>
      <c r="J54" s="66"/>
      <c r="K54" s="67"/>
      <c r="L54" s="68"/>
      <c r="M54" s="1"/>
      <c r="N54" s="1"/>
      <c r="O54" s="1"/>
      <c r="P54" s="1"/>
      <c r="Q54" s="1"/>
      <c r="R54" s="1"/>
    </row>
    <row r="55" spans="1:18" ht="16" thickBo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5" x14ac:dyDescent="0.35">
      <c r="A56" s="97"/>
      <c r="B56" s="62"/>
      <c r="C56" s="69"/>
      <c r="D56" s="62"/>
      <c r="E56" s="62"/>
      <c r="F56" s="63"/>
      <c r="G56" s="63"/>
      <c r="H56" s="63"/>
      <c r="I56" s="63"/>
      <c r="J56" s="63"/>
      <c r="K56" s="70"/>
      <c r="L56" s="64"/>
      <c r="M56" s="1"/>
      <c r="N56" s="1"/>
      <c r="O56" s="1"/>
      <c r="P56" s="1"/>
      <c r="Q56" s="1"/>
      <c r="R56" s="1"/>
    </row>
    <row r="57" spans="1:18" ht="15.5" x14ac:dyDescent="0.35">
      <c r="A57" s="98"/>
      <c r="B57" s="3"/>
      <c r="C57" s="4"/>
      <c r="D57" s="3"/>
      <c r="E57" s="3"/>
      <c r="F57" s="29"/>
      <c r="G57" s="29"/>
      <c r="H57" s="29"/>
      <c r="I57" s="29"/>
      <c r="J57" s="29"/>
      <c r="K57" s="61"/>
      <c r="L57" s="65"/>
    </row>
    <row r="58" spans="1:18" ht="15.5" x14ac:dyDescent="0.35">
      <c r="A58" s="98"/>
      <c r="B58" s="3"/>
      <c r="C58" s="4"/>
      <c r="D58" s="3"/>
      <c r="E58" s="3"/>
      <c r="F58" s="29"/>
      <c r="G58" s="29"/>
      <c r="H58" s="29"/>
      <c r="I58" s="29"/>
      <c r="J58" s="29"/>
      <c r="K58" s="61"/>
      <c r="L58" s="65"/>
    </row>
    <row r="59" spans="1:18" ht="15.5" x14ac:dyDescent="0.35">
      <c r="A59" s="99"/>
      <c r="B59" s="4"/>
      <c r="C59" s="4"/>
      <c r="D59" s="3"/>
      <c r="E59" s="29" t="s">
        <v>298</v>
      </c>
      <c r="F59" s="29" t="s">
        <v>317</v>
      </c>
      <c r="G59" s="29"/>
      <c r="H59" s="29"/>
      <c r="I59" s="29"/>
      <c r="J59" s="29"/>
      <c r="K59" s="61"/>
      <c r="L59" s="93"/>
    </row>
    <row r="60" spans="1:18" ht="15.5" x14ac:dyDescent="0.35">
      <c r="A60" s="99"/>
      <c r="B60" s="4"/>
      <c r="C60" s="4"/>
      <c r="D60" s="3"/>
      <c r="E60" s="29" t="s">
        <v>309</v>
      </c>
      <c r="F60" s="29" t="s">
        <v>296</v>
      </c>
      <c r="G60" s="29"/>
      <c r="H60" s="29"/>
      <c r="I60" s="29"/>
      <c r="J60" s="76"/>
      <c r="K60" s="76"/>
      <c r="L60" s="77"/>
    </row>
    <row r="61" spans="1:18" ht="16" thickBot="1" x14ac:dyDescent="0.4">
      <c r="A61" s="78"/>
      <c r="B61" s="79"/>
      <c r="C61" s="79"/>
      <c r="D61" s="79"/>
      <c r="E61" s="124" t="s">
        <v>299</v>
      </c>
      <c r="F61" s="124" t="s">
        <v>321</v>
      </c>
      <c r="G61" s="66"/>
      <c r="H61" s="66"/>
      <c r="I61" s="66"/>
      <c r="J61" s="66"/>
      <c r="K61" s="67"/>
      <c r="L61" s="68"/>
    </row>
    <row r="63" spans="1:18" ht="15" x14ac:dyDescent="0.3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</row>
    <row r="65" spans="1:12" ht="15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3"/>
      <c r="K65" s="43"/>
      <c r="L65" s="42"/>
    </row>
    <row r="66" spans="1:12" ht="15.5" x14ac:dyDescent="0.35">
      <c r="A66" s="100"/>
      <c r="B66" s="1"/>
      <c r="C66" s="2"/>
      <c r="D66" s="1"/>
      <c r="E66" s="1"/>
      <c r="F66" s="2"/>
      <c r="G66" s="2"/>
      <c r="H66" s="2"/>
      <c r="I66" s="2"/>
      <c r="J66" s="2"/>
      <c r="K66" s="44"/>
      <c r="L66" s="42"/>
    </row>
    <row r="67" spans="1:12" ht="15.5" x14ac:dyDescent="0.35">
      <c r="A67" s="100"/>
      <c r="B67" s="1"/>
      <c r="C67" s="2"/>
      <c r="D67" s="1"/>
      <c r="E67" s="1"/>
      <c r="F67" s="2"/>
      <c r="G67" s="2"/>
      <c r="H67" s="2"/>
      <c r="I67" s="2"/>
      <c r="J67" s="2"/>
      <c r="K67" s="44"/>
      <c r="L67" s="42"/>
    </row>
    <row r="68" spans="1:12" ht="15.5" x14ac:dyDescent="0.35">
      <c r="A68" s="100"/>
      <c r="B68" s="1"/>
      <c r="C68" s="2"/>
      <c r="D68" s="1"/>
      <c r="E68" s="1"/>
      <c r="F68" s="2"/>
      <c r="G68" s="2"/>
      <c r="H68" s="2"/>
      <c r="I68" s="2"/>
      <c r="J68" s="2"/>
      <c r="K68" s="44"/>
      <c r="L68" s="42"/>
    </row>
    <row r="69" spans="1:12" ht="15.5" x14ac:dyDescent="0.35">
      <c r="A69" s="81"/>
      <c r="B69" s="2"/>
      <c r="C69" s="2"/>
      <c r="D69" s="1"/>
      <c r="E69" s="1"/>
      <c r="F69" s="2"/>
      <c r="G69" s="2"/>
      <c r="H69" s="2"/>
      <c r="I69" s="2"/>
      <c r="J69" s="2"/>
      <c r="K69" s="44"/>
      <c r="L69" s="42"/>
    </row>
    <row r="70" spans="1:12" ht="15.5" x14ac:dyDescent="0.35">
      <c r="A70" s="81"/>
      <c r="B70" s="2"/>
      <c r="C70" s="2"/>
      <c r="D70" s="1"/>
      <c r="E70" s="1"/>
      <c r="F70" s="2"/>
      <c r="G70" s="2"/>
      <c r="H70" s="2"/>
      <c r="I70" s="2"/>
      <c r="J70" s="1"/>
      <c r="K70" s="1"/>
      <c r="L70" s="1"/>
    </row>
    <row r="71" spans="1:12" ht="15.5" x14ac:dyDescent="0.35">
      <c r="A71" s="1"/>
      <c r="B71" s="1"/>
      <c r="C71" s="1"/>
      <c r="D71" s="1"/>
      <c r="E71" s="1"/>
      <c r="F71" s="42"/>
      <c r="G71" s="42"/>
      <c r="H71" s="42"/>
      <c r="I71" s="42"/>
      <c r="J71" s="42"/>
      <c r="K71" s="43"/>
      <c r="L71" s="42"/>
    </row>
    <row r="72" spans="1:12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5" x14ac:dyDescent="0.35">
      <c r="A73" s="100"/>
      <c r="B73" s="1"/>
      <c r="C73" s="2"/>
      <c r="D73" s="1"/>
      <c r="E73" s="1"/>
      <c r="F73" s="2"/>
      <c r="G73" s="2"/>
      <c r="H73" s="2"/>
      <c r="I73" s="2"/>
      <c r="J73" s="2"/>
      <c r="K73" s="44"/>
      <c r="L73" s="42"/>
    </row>
    <row r="74" spans="1:12" ht="15.5" x14ac:dyDescent="0.35">
      <c r="A74" s="100"/>
      <c r="B74" s="1"/>
      <c r="C74" s="2"/>
      <c r="D74" s="1"/>
      <c r="E74" s="1"/>
      <c r="F74" s="2"/>
      <c r="G74" s="2"/>
      <c r="H74" s="2"/>
      <c r="I74" s="2"/>
      <c r="J74" s="2"/>
      <c r="K74" s="44"/>
      <c r="L74" s="42"/>
    </row>
    <row r="75" spans="1:12" ht="15.5" x14ac:dyDescent="0.35">
      <c r="A75" s="100"/>
      <c r="B75" s="1"/>
      <c r="C75" s="2"/>
      <c r="D75" s="1"/>
      <c r="E75" s="1"/>
      <c r="F75" s="2"/>
      <c r="G75" s="2"/>
      <c r="H75" s="2"/>
      <c r="I75" s="2"/>
      <c r="J75" s="2"/>
      <c r="K75" s="44"/>
      <c r="L75" s="42"/>
    </row>
    <row r="76" spans="1:12" ht="15.5" x14ac:dyDescent="0.35">
      <c r="A76" s="95"/>
      <c r="B76" s="2"/>
      <c r="C76" s="2"/>
      <c r="D76" s="1"/>
      <c r="E76" s="1"/>
      <c r="F76" s="2"/>
      <c r="G76" s="2"/>
      <c r="H76" s="2"/>
      <c r="I76" s="2"/>
      <c r="J76" s="2"/>
      <c r="K76" s="44"/>
      <c r="L76" s="42"/>
    </row>
    <row r="77" spans="1:12" ht="15.5" x14ac:dyDescent="0.35">
      <c r="A77" s="95"/>
      <c r="B77" s="2"/>
      <c r="C77" s="2"/>
      <c r="D77" s="1"/>
      <c r="E77" s="1"/>
      <c r="F77" s="2"/>
      <c r="G77" s="2"/>
      <c r="H77" s="2"/>
      <c r="I77" s="2"/>
      <c r="J77" s="1"/>
      <c r="K77" s="1"/>
      <c r="L77" s="1"/>
    </row>
    <row r="78" spans="1:12" ht="15.5" x14ac:dyDescent="0.35">
      <c r="A78" s="1"/>
      <c r="B78" s="1"/>
      <c r="C78" s="1"/>
      <c r="D78" s="1"/>
      <c r="E78" s="1"/>
      <c r="F78" s="42"/>
      <c r="G78" s="42"/>
      <c r="H78" s="42"/>
      <c r="I78" s="42"/>
      <c r="J78" s="42"/>
      <c r="K78" s="43"/>
      <c r="L78" s="42"/>
    </row>
    <row r="122" spans="3:5" ht="15.5" x14ac:dyDescent="0.35">
      <c r="C122" s="1"/>
      <c r="D122" s="1"/>
      <c r="E122" s="1"/>
    </row>
  </sheetData>
  <mergeCells count="3">
    <mergeCell ref="A1:L1"/>
    <mergeCell ref="A63:L63"/>
    <mergeCell ref="A32:L32"/>
  </mergeCells>
  <phoneticPr fontId="6" type="noConversion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2"/>
  <sheetViews>
    <sheetView showWhiteSpace="0" view="pageLayout" zoomScaleNormal="110" workbookViewId="0">
      <selection activeCell="O24" sqref="O24:O31"/>
    </sheetView>
  </sheetViews>
  <sheetFormatPr baseColWidth="10" defaultRowHeight="12.5" x14ac:dyDescent="0.25"/>
  <cols>
    <col min="1" max="1" width="20.81640625" customWidth="1"/>
    <col min="2" max="2" width="0.36328125" customWidth="1"/>
    <col min="3" max="3" width="4.36328125" customWidth="1"/>
    <col min="4" max="4" width="16.453125" bestFit="1" customWidth="1"/>
    <col min="5" max="5" width="12.6328125" customWidth="1"/>
    <col min="6" max="6" width="11" customWidth="1"/>
    <col min="7" max="7" width="7.36328125" bestFit="1" customWidth="1"/>
    <col min="8" max="8" width="11" customWidth="1"/>
    <col min="9" max="9" width="7.36328125" bestFit="1" customWidth="1"/>
    <col min="10" max="10" width="11" customWidth="1"/>
    <col min="11" max="11" width="7.36328125" bestFit="1" customWidth="1"/>
    <col min="12" max="12" width="13.453125" customWidth="1"/>
  </cols>
  <sheetData>
    <row r="1" spans="1:18" ht="17" customHeight="1" thickBot="1" x14ac:dyDescent="0.4">
      <c r="A1" s="159" t="s">
        <v>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  <c r="M1" s="1"/>
      <c r="N1" s="1"/>
      <c r="O1" s="1"/>
      <c r="P1" s="1"/>
      <c r="Q1" s="1"/>
      <c r="R1" s="1"/>
    </row>
    <row r="2" spans="1:18" ht="17" customHeight="1" thickBot="1" x14ac:dyDescent="0.4">
      <c r="M2" s="1"/>
      <c r="N2" s="1"/>
      <c r="O2" s="1"/>
      <c r="P2" s="1"/>
      <c r="Q2" s="1"/>
      <c r="R2" s="1"/>
    </row>
    <row r="3" spans="1:18" ht="16" customHeight="1" thickBot="1" x14ac:dyDescent="0.4">
      <c r="A3" s="72" t="s">
        <v>13</v>
      </c>
      <c r="B3" s="73"/>
      <c r="C3" s="73" t="s">
        <v>297</v>
      </c>
      <c r="D3" s="73" t="s">
        <v>26</v>
      </c>
      <c r="E3" s="73" t="s">
        <v>2</v>
      </c>
      <c r="F3" s="91" t="s">
        <v>68</v>
      </c>
      <c r="G3" s="91" t="s">
        <v>24</v>
      </c>
      <c r="H3" s="91" t="s">
        <v>324</v>
      </c>
      <c r="I3" s="91" t="s">
        <v>24</v>
      </c>
      <c r="J3" s="74"/>
      <c r="K3" s="91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35">
      <c r="A4" s="5" t="s">
        <v>262</v>
      </c>
      <c r="B4" s="62"/>
      <c r="C4" s="69" t="s">
        <v>15</v>
      </c>
      <c r="D4" s="62" t="s">
        <v>58</v>
      </c>
      <c r="E4" s="62" t="s">
        <v>261</v>
      </c>
      <c r="F4" s="63">
        <v>6</v>
      </c>
      <c r="G4" s="63">
        <f>VLOOKUP(F4,Punktewertung!$B$7:$C$72,2)</f>
        <v>60</v>
      </c>
      <c r="H4" s="63">
        <v>28</v>
      </c>
      <c r="I4" s="141">
        <f>VLOOKUP(H4,Punktewertung!$B$7:$C$72,2)</f>
        <v>8</v>
      </c>
      <c r="J4" s="63"/>
      <c r="K4" s="63" t="e">
        <f>VLOOKUP(J4,Punktewertung!$B$7:$C$72,2)</f>
        <v>#N/A</v>
      </c>
      <c r="L4" s="64">
        <f>G9</f>
        <v>230</v>
      </c>
      <c r="M4" s="1"/>
      <c r="N4" s="1"/>
      <c r="O4" s="1"/>
      <c r="P4" s="1"/>
      <c r="Q4" s="1"/>
      <c r="R4" s="1"/>
    </row>
    <row r="5" spans="1:18" ht="16" customHeight="1" x14ac:dyDescent="0.35">
      <c r="A5" s="122" t="s">
        <v>263</v>
      </c>
      <c r="B5" s="3"/>
      <c r="C5" s="4" t="s">
        <v>15</v>
      </c>
      <c r="D5" s="71" t="s">
        <v>58</v>
      </c>
      <c r="E5" s="3" t="s">
        <v>261</v>
      </c>
      <c r="F5" s="29">
        <v>15</v>
      </c>
      <c r="G5" s="140">
        <f>VLOOKUP(F5,Punktewertung!$B$7:$C$72,2)</f>
        <v>27</v>
      </c>
      <c r="H5" s="29">
        <v>20</v>
      </c>
      <c r="I5" s="29">
        <f>VLOOKUP(H5,Punktewertung!$B$7:$C$72,2)</f>
        <v>17</v>
      </c>
      <c r="J5" s="29"/>
      <c r="K5" s="29" t="e">
        <f>VLOOKUP(J5,Punktewertung!$B$7:$C$72,2)</f>
        <v>#N/A</v>
      </c>
      <c r="L5" s="65">
        <f>I9</f>
        <v>79</v>
      </c>
      <c r="M5" s="1"/>
      <c r="N5" s="1"/>
      <c r="O5" s="1"/>
      <c r="P5" s="1"/>
      <c r="Q5" s="1"/>
      <c r="R5" s="1"/>
    </row>
    <row r="6" spans="1:18" ht="16" customHeight="1" x14ac:dyDescent="0.35">
      <c r="A6" s="122" t="s">
        <v>264</v>
      </c>
      <c r="B6" s="3"/>
      <c r="C6" s="4" t="s">
        <v>15</v>
      </c>
      <c r="D6" s="3" t="s">
        <v>58</v>
      </c>
      <c r="E6" s="3" t="s">
        <v>261</v>
      </c>
      <c r="F6" s="29">
        <v>4</v>
      </c>
      <c r="G6" s="29">
        <f>VLOOKUP(F6,Punktewertung!$B$7:$C$72,2)</f>
        <v>70</v>
      </c>
      <c r="H6" s="29">
        <v>8</v>
      </c>
      <c r="I6" s="29">
        <f>VLOOKUP(H6,Punktewertung!$B$7:$C$72,2)</f>
        <v>50</v>
      </c>
      <c r="J6" s="29"/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35">
      <c r="A7" s="122" t="s">
        <v>265</v>
      </c>
      <c r="B7" s="4"/>
      <c r="C7" s="4" t="s">
        <v>15</v>
      </c>
      <c r="D7" s="3" t="s">
        <v>58</v>
      </c>
      <c r="E7" s="3" t="s">
        <v>261</v>
      </c>
      <c r="F7" s="29">
        <v>1</v>
      </c>
      <c r="G7" s="29">
        <f>VLOOKUP(F7,Punktewertung!$B$7:$C$72,2)</f>
        <v>100</v>
      </c>
      <c r="H7" s="29">
        <v>24</v>
      </c>
      <c r="I7" s="29">
        <f>VLOOKUP(H7,Punktewertung!$B$7:$C$72,2)</f>
        <v>12</v>
      </c>
      <c r="J7" s="29"/>
      <c r="K7" s="29" t="e">
        <f>VLOOKUP(J7,Punktewertung!$B$7:$C$72,2)</f>
        <v>#N/A</v>
      </c>
      <c r="L7" s="93">
        <f>SUM(L4:L6)</f>
        <v>309</v>
      </c>
      <c r="M7" s="1"/>
      <c r="N7" s="1"/>
      <c r="O7" s="1"/>
      <c r="P7" s="1"/>
      <c r="Q7" s="1"/>
      <c r="R7" s="1"/>
    </row>
    <row r="8" spans="1:18" ht="16" customHeight="1" x14ac:dyDescent="0.35">
      <c r="A8" s="90"/>
      <c r="B8" s="4"/>
      <c r="C8" s="4"/>
      <c r="D8" s="3"/>
      <c r="E8" s="71"/>
      <c r="F8" s="29"/>
      <c r="G8" s="29"/>
      <c r="H8" s="29"/>
      <c r="I8" s="29"/>
      <c r="J8" s="29"/>
      <c r="K8" s="29"/>
      <c r="L8" s="77"/>
      <c r="M8" s="1"/>
      <c r="N8" s="1"/>
      <c r="O8" s="1"/>
      <c r="P8" s="1"/>
      <c r="Q8" s="1"/>
      <c r="R8" s="1"/>
    </row>
    <row r="9" spans="1:18" ht="16" customHeight="1" thickBot="1" x14ac:dyDescent="0.4">
      <c r="A9" s="78"/>
      <c r="B9" s="79"/>
      <c r="C9" s="79"/>
      <c r="D9" s="79"/>
      <c r="E9" s="79"/>
      <c r="F9" s="66"/>
      <c r="G9" s="66">
        <f>SUM(G7,G6,G4)</f>
        <v>230</v>
      </c>
      <c r="H9" s="66"/>
      <c r="I9" s="66">
        <v>79</v>
      </c>
      <c r="J9" s="66"/>
      <c r="K9" s="66"/>
      <c r="L9" s="68" t="s">
        <v>301</v>
      </c>
      <c r="M9" s="1"/>
      <c r="N9" s="1"/>
      <c r="O9" s="1"/>
      <c r="P9" s="1"/>
      <c r="Q9" s="1"/>
      <c r="R9" s="1"/>
    </row>
    <row r="10" spans="1:18" ht="16" customHeight="1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" customHeight="1" x14ac:dyDescent="0.35">
      <c r="A11" s="5" t="s">
        <v>271</v>
      </c>
      <c r="B11" s="62"/>
      <c r="C11" s="69" t="s">
        <v>15</v>
      </c>
      <c r="D11" s="62" t="s">
        <v>308</v>
      </c>
      <c r="E11" s="62" t="s">
        <v>14</v>
      </c>
      <c r="F11" s="63">
        <v>9</v>
      </c>
      <c r="G11" s="63">
        <f>VLOOKUP(F11,Punktewertung!$B$7:$C$72,2)</f>
        <v>45</v>
      </c>
      <c r="H11" s="63">
        <v>6</v>
      </c>
      <c r="I11" s="63">
        <f>VLOOKUP(H11,Punktewertung!$B$7:$C$72,2)</f>
        <v>60</v>
      </c>
      <c r="J11" s="63"/>
      <c r="K11" s="63" t="e">
        <f>VLOOKUP(J11,Punktewertung!$B$7:$C$72,2)</f>
        <v>#N/A</v>
      </c>
      <c r="L11" s="64">
        <f>G16</f>
        <v>85</v>
      </c>
      <c r="M11" s="1"/>
      <c r="N11" s="1"/>
      <c r="O11" s="1"/>
      <c r="P11" s="1"/>
      <c r="Q11" s="1"/>
      <c r="R11" s="1"/>
    </row>
    <row r="12" spans="1:18" ht="16" customHeight="1" x14ac:dyDescent="0.35">
      <c r="A12" s="122" t="s">
        <v>274</v>
      </c>
      <c r="B12" s="3"/>
      <c r="C12" s="4" t="s">
        <v>15</v>
      </c>
      <c r="D12" s="3" t="s">
        <v>308</v>
      </c>
      <c r="E12" s="3" t="s">
        <v>14</v>
      </c>
      <c r="F12" s="29">
        <v>18</v>
      </c>
      <c r="G12" s="29">
        <f>VLOOKUP(F12,Punktewertung!$B$7:$C$72,2)</f>
        <v>21</v>
      </c>
      <c r="H12" s="29">
        <v>18</v>
      </c>
      <c r="I12" s="140">
        <f>VLOOKUP(H12,Punktewertung!$B$7:$C$72,2)</f>
        <v>21</v>
      </c>
      <c r="J12" s="29"/>
      <c r="K12" s="29" t="e">
        <f>VLOOKUP(J12,Punktewertung!$B$7:$C$72,2)</f>
        <v>#N/A</v>
      </c>
      <c r="L12" s="65">
        <f>I16</f>
        <v>215</v>
      </c>
      <c r="M12" s="1"/>
      <c r="N12" s="1"/>
      <c r="O12" s="1"/>
      <c r="P12" s="1"/>
      <c r="Q12" s="1"/>
      <c r="R12" s="1"/>
    </row>
    <row r="13" spans="1:18" ht="16" customHeight="1" x14ac:dyDescent="0.35">
      <c r="A13" s="125" t="s">
        <v>273</v>
      </c>
      <c r="B13" s="71"/>
      <c r="C13" s="126" t="s">
        <v>15</v>
      </c>
      <c r="D13" s="71" t="s">
        <v>308</v>
      </c>
      <c r="E13" s="71" t="s">
        <v>14</v>
      </c>
      <c r="F13" s="29" t="s">
        <v>317</v>
      </c>
      <c r="G13" s="142">
        <f>VLOOKUP(F13,Punktewertung!$B$7:$C$72,2)</f>
        <v>3</v>
      </c>
      <c r="H13" s="29">
        <v>10</v>
      </c>
      <c r="I13" s="140">
        <f>VLOOKUP(H13,Punktewertung!$B$7:$C$72,2)</f>
        <v>40</v>
      </c>
      <c r="J13" s="29"/>
      <c r="K13" s="29" t="e">
        <f>VLOOKUP(J13,Punktewertung!$B$7:$C$72,2)</f>
        <v>#N/A</v>
      </c>
      <c r="L13" s="65">
        <f>K16</f>
        <v>0</v>
      </c>
      <c r="M13" s="1"/>
      <c r="N13" s="1"/>
      <c r="O13" s="1"/>
      <c r="P13" s="1"/>
      <c r="Q13" s="1"/>
      <c r="R13" s="1"/>
    </row>
    <row r="14" spans="1:18" ht="16" customHeight="1" x14ac:dyDescent="0.35">
      <c r="A14" s="122" t="s">
        <v>272</v>
      </c>
      <c r="B14" s="4"/>
      <c r="C14" s="4" t="s">
        <v>15</v>
      </c>
      <c r="D14" s="3" t="s">
        <v>308</v>
      </c>
      <c r="E14" s="3" t="s">
        <v>14</v>
      </c>
      <c r="F14" s="29">
        <v>19</v>
      </c>
      <c r="G14" s="29">
        <f>VLOOKUP(F14,Punktewertung!$B$7:$C$72,2)</f>
        <v>19</v>
      </c>
      <c r="H14" s="29">
        <v>5</v>
      </c>
      <c r="I14" s="29">
        <f>VLOOKUP(H14,Punktewertung!$B$7:$C$72,2)</f>
        <v>65</v>
      </c>
      <c r="J14" s="29"/>
      <c r="K14" s="29" t="e">
        <f>VLOOKUP(J14,Punktewertung!$B$7:$C$72,2)</f>
        <v>#N/A</v>
      </c>
      <c r="L14" s="93">
        <f>SUM(L11:L13)</f>
        <v>300</v>
      </c>
      <c r="M14" s="1"/>
      <c r="N14" s="1"/>
      <c r="O14" s="1"/>
      <c r="P14" s="1"/>
      <c r="Q14" s="1"/>
      <c r="R14" s="1"/>
    </row>
    <row r="15" spans="1:18" ht="16" customHeight="1" x14ac:dyDescent="0.35">
      <c r="A15" s="122" t="s">
        <v>275</v>
      </c>
      <c r="B15" s="3"/>
      <c r="C15" s="4" t="s">
        <v>15</v>
      </c>
      <c r="D15" s="3" t="s">
        <v>308</v>
      </c>
      <c r="E15" s="3" t="s">
        <v>14</v>
      </c>
      <c r="F15" s="29" t="s">
        <v>296</v>
      </c>
      <c r="G15" s="140">
        <f>VLOOKUP(F15,Punktewertung!$B$7:$C$72,2)</f>
        <v>0</v>
      </c>
      <c r="H15" s="29">
        <v>2</v>
      </c>
      <c r="I15" s="29">
        <f>VLOOKUP(H15,Punktewertung!$B$7:$C$72,2)</f>
        <v>90</v>
      </c>
      <c r="J15" s="76"/>
      <c r="K15" s="29" t="e">
        <f>VLOOKUP(J15,Punktewertung!$B$7:$C$72,2)</f>
        <v>#N/A</v>
      </c>
      <c r="L15" s="77"/>
      <c r="M15" s="1"/>
      <c r="N15" s="1"/>
      <c r="O15" s="1"/>
      <c r="P15" s="1"/>
      <c r="Q15" s="1"/>
      <c r="R15" s="1"/>
    </row>
    <row r="16" spans="1:18" ht="16" customHeight="1" thickBot="1" x14ac:dyDescent="0.4">
      <c r="A16" s="78"/>
      <c r="B16" s="79"/>
      <c r="C16" s="79"/>
      <c r="D16" s="79"/>
      <c r="E16" s="79"/>
      <c r="F16" s="66"/>
      <c r="G16" s="66">
        <f>SUM(G14,G12,G11)</f>
        <v>85</v>
      </c>
      <c r="H16" s="66"/>
      <c r="I16" s="66">
        <v>215</v>
      </c>
      <c r="J16" s="66"/>
      <c r="K16" s="66"/>
      <c r="L16" s="68" t="s">
        <v>300</v>
      </c>
      <c r="M16" s="1"/>
      <c r="N16" s="1"/>
      <c r="O16" s="1"/>
      <c r="P16" s="1"/>
      <c r="Q16" s="1"/>
      <c r="R16" s="1"/>
    </row>
    <row r="17" spans="1:18" ht="16" customHeight="1" thickBot="1" x14ac:dyDescent="0.4">
      <c r="A17" s="45"/>
      <c r="B17" s="1"/>
      <c r="C17" s="2"/>
      <c r="D17" s="1"/>
      <c r="E17" s="1"/>
      <c r="F17" s="2"/>
      <c r="G17" s="2"/>
      <c r="H17" s="2"/>
      <c r="I17" s="2"/>
      <c r="J17" s="2"/>
      <c r="K17" s="44"/>
      <c r="L17" s="42"/>
      <c r="M17" s="1"/>
      <c r="N17" s="1"/>
      <c r="O17" s="1"/>
      <c r="P17" s="1"/>
      <c r="Q17" s="1"/>
      <c r="R17" s="1"/>
    </row>
    <row r="18" spans="1:18" ht="16" customHeight="1" x14ac:dyDescent="0.35">
      <c r="A18" s="5" t="s">
        <v>257</v>
      </c>
      <c r="B18" s="62"/>
      <c r="C18" s="69" t="s">
        <v>15</v>
      </c>
      <c r="D18" s="62" t="s">
        <v>57</v>
      </c>
      <c r="E18" s="62" t="s">
        <v>261</v>
      </c>
      <c r="F18" s="63">
        <v>16</v>
      </c>
      <c r="G18" s="141">
        <f>VLOOKUP(F18,Punktewertung!$B$7:$C$72,2)</f>
        <v>25</v>
      </c>
      <c r="H18" s="63">
        <v>11</v>
      </c>
      <c r="I18" s="63">
        <f>VLOOKUP(H18,Punktewertung!$B$7:$C$72,2)</f>
        <v>35</v>
      </c>
      <c r="J18" s="63"/>
      <c r="K18" s="63" t="e">
        <f>VLOOKUP(J18,Punktewertung!$B$7:$C$72,2)</f>
        <v>#N/A</v>
      </c>
      <c r="L18" s="64">
        <f>G23</f>
        <v>185</v>
      </c>
      <c r="M18" s="1"/>
      <c r="N18" s="1"/>
      <c r="O18" s="1"/>
      <c r="P18" s="1"/>
      <c r="Q18" s="1"/>
      <c r="R18" s="1"/>
    </row>
    <row r="19" spans="1:18" ht="16" customHeight="1" x14ac:dyDescent="0.35">
      <c r="A19" s="122" t="s">
        <v>258</v>
      </c>
      <c r="B19" s="3"/>
      <c r="C19" s="4" t="s">
        <v>15</v>
      </c>
      <c r="D19" s="3" t="s">
        <v>57</v>
      </c>
      <c r="E19" s="3" t="s">
        <v>261</v>
      </c>
      <c r="F19" s="29">
        <v>3</v>
      </c>
      <c r="G19" s="29">
        <f>VLOOKUP(F19,Punktewertung!$B$7:$C$72,2)</f>
        <v>80</v>
      </c>
      <c r="H19" s="29">
        <v>19</v>
      </c>
      <c r="I19" s="29">
        <f>VLOOKUP(H19,Punktewertung!$B$7:$C$72,2)</f>
        <v>19</v>
      </c>
      <c r="J19" s="29"/>
      <c r="K19" s="29" t="e">
        <f>VLOOKUP(J19,Punktewertung!$B$7:$C$72,2)</f>
        <v>#N/A</v>
      </c>
      <c r="L19" s="65">
        <f>I23</f>
        <v>109</v>
      </c>
      <c r="M19" s="1"/>
      <c r="N19" s="1"/>
      <c r="O19" s="1"/>
      <c r="P19" s="1"/>
      <c r="Q19" s="1"/>
      <c r="R19" s="1"/>
    </row>
    <row r="20" spans="1:18" ht="16" customHeight="1" x14ac:dyDescent="0.35">
      <c r="A20" s="122" t="s">
        <v>259</v>
      </c>
      <c r="B20" s="3"/>
      <c r="C20" s="4" t="s">
        <v>15</v>
      </c>
      <c r="D20" s="3" t="s">
        <v>57</v>
      </c>
      <c r="E20" s="3" t="s">
        <v>261</v>
      </c>
      <c r="F20" s="29">
        <v>7</v>
      </c>
      <c r="G20" s="29">
        <f>VLOOKUP(F20,Punktewertung!$B$7:$C$72,2)</f>
        <v>55</v>
      </c>
      <c r="H20" s="29">
        <v>23</v>
      </c>
      <c r="I20" s="140">
        <f>VLOOKUP(H20,Punktewertung!$B$7:$C$72,2)</f>
        <v>13</v>
      </c>
      <c r="J20" s="29"/>
      <c r="K20" s="29" t="e">
        <f>VLOOKUP(J20,Punktewertung!$B$7:$C$72,2)</f>
        <v>#N/A</v>
      </c>
      <c r="L20" s="65">
        <f>K23</f>
        <v>0</v>
      </c>
      <c r="M20" s="1"/>
      <c r="N20" s="1"/>
      <c r="O20" s="1"/>
      <c r="P20" s="1"/>
      <c r="Q20" s="1"/>
      <c r="R20" s="1"/>
    </row>
    <row r="21" spans="1:18" ht="16" customHeight="1" x14ac:dyDescent="0.35">
      <c r="A21" s="122" t="s">
        <v>260</v>
      </c>
      <c r="B21" s="4"/>
      <c r="C21" s="4" t="s">
        <v>15</v>
      </c>
      <c r="D21" s="3" t="s">
        <v>57</v>
      </c>
      <c r="E21" s="3" t="s">
        <v>261</v>
      </c>
      <c r="F21" s="29">
        <v>8</v>
      </c>
      <c r="G21" s="29">
        <f>VLOOKUP(F21,Punktewertung!$B$7:$C$72,2)</f>
        <v>50</v>
      </c>
      <c r="H21" s="29">
        <v>7</v>
      </c>
      <c r="I21" s="29">
        <f>VLOOKUP(H21,Punktewertung!$B$7:$C$72,2)</f>
        <v>55</v>
      </c>
      <c r="J21" s="29"/>
      <c r="K21" s="29" t="e">
        <f>VLOOKUP(J21,Punktewertung!$B$7:$C$72,2)</f>
        <v>#N/A</v>
      </c>
      <c r="L21" s="93">
        <f>SUM(L18:L20)</f>
        <v>294</v>
      </c>
      <c r="M21" s="1"/>
      <c r="N21" s="1"/>
      <c r="O21" s="1"/>
      <c r="P21" s="1"/>
      <c r="Q21" s="1"/>
      <c r="R21" s="1"/>
    </row>
    <row r="22" spans="1:18" ht="16" customHeight="1" x14ac:dyDescent="0.35">
      <c r="A22" s="99"/>
      <c r="B22" s="4"/>
      <c r="C22" s="4"/>
      <c r="D22" s="71"/>
      <c r="E22" s="71"/>
      <c r="F22" s="29"/>
      <c r="G22" s="29"/>
      <c r="H22" s="29"/>
      <c r="I22" s="29"/>
      <c r="J22" s="76"/>
      <c r="K22" s="76"/>
      <c r="L22" s="77"/>
      <c r="M22" s="1"/>
      <c r="N22" s="1"/>
      <c r="O22" s="1"/>
      <c r="P22" s="1"/>
      <c r="Q22" s="1"/>
      <c r="R22" s="1"/>
    </row>
    <row r="23" spans="1:18" ht="16" customHeight="1" thickBot="1" x14ac:dyDescent="0.4">
      <c r="A23" s="78"/>
      <c r="B23" s="79"/>
      <c r="C23" s="79"/>
      <c r="D23" s="79"/>
      <c r="E23" s="79"/>
      <c r="F23" s="66"/>
      <c r="G23" s="66">
        <f>SUM(G19:G21)</f>
        <v>185</v>
      </c>
      <c r="H23" s="66"/>
      <c r="I23" s="66">
        <v>109</v>
      </c>
      <c r="J23" s="66"/>
      <c r="K23" s="67"/>
      <c r="L23" s="68" t="s">
        <v>303</v>
      </c>
      <c r="M23" s="1"/>
      <c r="N23" s="1"/>
      <c r="O23" s="1"/>
      <c r="P23" s="1"/>
      <c r="Q23" s="1"/>
      <c r="R23" s="1"/>
    </row>
    <row r="24" spans="1:18" ht="16" customHeight="1" thickBot="1" x14ac:dyDescent="0.4">
      <c r="A24" s="45"/>
      <c r="B24" s="1"/>
      <c r="C24" s="2"/>
      <c r="D24" s="1"/>
      <c r="E24" s="1"/>
      <c r="F24" s="2"/>
      <c r="G24" s="2"/>
      <c r="H24" s="2"/>
      <c r="I24" s="2"/>
      <c r="J24" s="2"/>
      <c r="K24" s="44"/>
      <c r="L24" s="42"/>
      <c r="M24" s="1"/>
      <c r="N24" s="1"/>
      <c r="O24" s="1"/>
      <c r="P24" s="1"/>
      <c r="Q24" s="1"/>
      <c r="R24" s="1"/>
    </row>
    <row r="25" spans="1:18" ht="16" customHeight="1" x14ac:dyDescent="0.35">
      <c r="A25" s="5" t="s">
        <v>285</v>
      </c>
      <c r="B25" s="62"/>
      <c r="C25" s="69" t="s">
        <v>15</v>
      </c>
      <c r="D25" s="62" t="s">
        <v>74</v>
      </c>
      <c r="E25" s="62" t="s">
        <v>240</v>
      </c>
      <c r="F25" s="63">
        <v>10</v>
      </c>
      <c r="G25" s="63">
        <f>VLOOKUP(F25,Punktewertung!$B$7:$C$72,2)</f>
        <v>40</v>
      </c>
      <c r="H25" s="63" t="s">
        <v>296</v>
      </c>
      <c r="I25" s="141">
        <f>VLOOKUP(H25,Punktewertung!$B$7:$C$72,2)</f>
        <v>0</v>
      </c>
      <c r="J25" s="63"/>
      <c r="K25" s="63" t="e">
        <f>VLOOKUP(J25,Punktewertung!$B$7:$C$72,2)</f>
        <v>#N/A</v>
      </c>
      <c r="L25" s="64">
        <f>G30</f>
        <v>133</v>
      </c>
      <c r="M25" s="1"/>
      <c r="N25" s="1"/>
      <c r="O25" s="1"/>
      <c r="P25" s="1"/>
      <c r="Q25" s="1"/>
      <c r="R25" s="1"/>
    </row>
    <row r="26" spans="1:18" ht="16" customHeight="1" x14ac:dyDescent="0.35">
      <c r="A26" s="122" t="s">
        <v>286</v>
      </c>
      <c r="B26" s="3"/>
      <c r="C26" s="4" t="s">
        <v>15</v>
      </c>
      <c r="D26" s="71" t="s">
        <v>74</v>
      </c>
      <c r="E26" s="3" t="s">
        <v>240</v>
      </c>
      <c r="F26" s="29" t="s">
        <v>317</v>
      </c>
      <c r="G26" s="29">
        <f>VLOOKUP(F26,Punktewertung!$B$7:$C$72,2)</f>
        <v>3</v>
      </c>
      <c r="H26" s="29">
        <v>16</v>
      </c>
      <c r="I26" s="29">
        <f>VLOOKUP(H26,Punktewertung!$B$7:$C$72,2)</f>
        <v>25</v>
      </c>
      <c r="J26" s="29"/>
      <c r="K26" s="29" t="e">
        <f>VLOOKUP(J26,Punktewertung!$B$7:$C$72,2)</f>
        <v>#N/A</v>
      </c>
      <c r="L26" s="65">
        <f>I30</f>
        <v>134</v>
      </c>
      <c r="M26" s="1"/>
      <c r="N26" s="1"/>
      <c r="O26" s="1"/>
      <c r="P26" s="1"/>
      <c r="Q26" s="1"/>
      <c r="R26" s="1"/>
    </row>
    <row r="27" spans="1:18" ht="16" customHeight="1" x14ac:dyDescent="0.35">
      <c r="A27" s="122" t="s">
        <v>287</v>
      </c>
      <c r="B27" s="3"/>
      <c r="C27" s="4" t="s">
        <v>15</v>
      </c>
      <c r="D27" s="3" t="s">
        <v>74</v>
      </c>
      <c r="E27" s="3" t="s">
        <v>240</v>
      </c>
      <c r="F27" s="29">
        <v>2</v>
      </c>
      <c r="G27" s="29">
        <f>VLOOKUP(F27,Punktewertung!$B$7:$C$72,2)</f>
        <v>90</v>
      </c>
      <c r="H27" s="29">
        <v>1</v>
      </c>
      <c r="I27" s="29">
        <f>VLOOKUP(H27,Punktewertung!$B$7:$C$72,2)</f>
        <v>100</v>
      </c>
      <c r="J27" s="29"/>
      <c r="K27" s="29" t="e">
        <f>VLOOKUP(J27,Punktewertung!$B$7:$C$72,2)</f>
        <v>#N/A</v>
      </c>
      <c r="L27" s="65">
        <f>K30</f>
        <v>0</v>
      </c>
      <c r="M27" s="1"/>
      <c r="N27" s="1"/>
      <c r="O27" s="1"/>
      <c r="P27" s="1"/>
      <c r="Q27" s="1"/>
      <c r="R27" s="1"/>
    </row>
    <row r="28" spans="1:18" ht="16" customHeight="1" x14ac:dyDescent="0.35">
      <c r="A28" s="122" t="s">
        <v>288</v>
      </c>
      <c r="B28" s="4"/>
      <c r="C28" s="4" t="s">
        <v>15</v>
      </c>
      <c r="D28" s="3" t="s">
        <v>74</v>
      </c>
      <c r="E28" s="3" t="s">
        <v>240</v>
      </c>
      <c r="F28" s="29" t="s">
        <v>296</v>
      </c>
      <c r="G28" s="140">
        <f>VLOOKUP(F28,Punktewertung!$B$7:$C$72,2)</f>
        <v>0</v>
      </c>
      <c r="H28" s="29">
        <v>27</v>
      </c>
      <c r="I28" s="29">
        <f>VLOOKUP(H28,Punktewertung!$B$7:$C$72,2)</f>
        <v>9</v>
      </c>
      <c r="J28" s="29"/>
      <c r="K28" s="29" t="e">
        <f>VLOOKUP(J28,Punktewertung!$B$7:$C$72,2)</f>
        <v>#N/A</v>
      </c>
      <c r="L28" s="93">
        <f>SUM(L25:L27)</f>
        <v>267</v>
      </c>
      <c r="M28" s="1"/>
      <c r="N28" s="1"/>
      <c r="O28" s="1"/>
      <c r="P28" s="1"/>
      <c r="Q28" s="1"/>
      <c r="R28" s="1"/>
    </row>
    <row r="29" spans="1:18" ht="16" customHeight="1" x14ac:dyDescent="0.35">
      <c r="A29" s="99"/>
      <c r="B29" s="4"/>
      <c r="C29" s="4"/>
      <c r="D29" s="3"/>
      <c r="E29" s="131"/>
      <c r="F29" s="29"/>
      <c r="G29" s="29"/>
      <c r="H29" s="29"/>
      <c r="I29" s="29"/>
      <c r="J29" s="29"/>
      <c r="K29" s="29"/>
      <c r="L29" s="77"/>
      <c r="M29" s="1"/>
      <c r="N29" s="1"/>
      <c r="O29" s="1"/>
      <c r="P29" s="1"/>
      <c r="Q29" s="1"/>
      <c r="R29" s="1"/>
    </row>
    <row r="30" spans="1:18" ht="16" customHeight="1" thickBot="1" x14ac:dyDescent="0.4">
      <c r="A30" s="78"/>
      <c r="B30" s="79"/>
      <c r="C30" s="79"/>
      <c r="D30" s="79"/>
      <c r="E30" s="130"/>
      <c r="F30" s="66"/>
      <c r="G30" s="66">
        <f>SUM(G25:G27)</f>
        <v>133</v>
      </c>
      <c r="H30" s="66"/>
      <c r="I30" s="66">
        <v>134</v>
      </c>
      <c r="J30" s="66"/>
      <c r="K30" s="66"/>
      <c r="L30" s="68" t="s">
        <v>302</v>
      </c>
      <c r="M30" s="1"/>
      <c r="N30" s="1"/>
      <c r="O30" s="1"/>
      <c r="P30" s="1"/>
      <c r="Q30" s="1"/>
    </row>
    <row r="31" spans="1:18" ht="15.5" x14ac:dyDescent="0.35">
      <c r="A31" s="1"/>
      <c r="B31" s="1"/>
      <c r="C31" s="2"/>
      <c r="D31" s="1"/>
      <c r="E31" s="1"/>
      <c r="F31" s="2"/>
      <c r="G31" s="2"/>
      <c r="H31" s="2"/>
      <c r="I31" s="2"/>
      <c r="J31" s="35"/>
      <c r="K31" s="2"/>
      <c r="L31" s="42"/>
      <c r="M31" s="1"/>
      <c r="N31" s="1"/>
      <c r="O31" s="1"/>
      <c r="P31" s="1"/>
      <c r="Q31" s="1"/>
    </row>
    <row r="32" spans="1:18" ht="16" thickBot="1" x14ac:dyDescent="0.4">
      <c r="A32" s="45"/>
      <c r="B32" s="1"/>
      <c r="C32" s="2"/>
      <c r="D32" s="1"/>
      <c r="E32" s="1"/>
      <c r="F32" s="2"/>
      <c r="G32" s="2"/>
      <c r="H32" s="2"/>
      <c r="I32" s="2"/>
      <c r="J32" s="2"/>
      <c r="K32" s="44"/>
      <c r="L32" s="42"/>
      <c r="M32" s="42"/>
      <c r="N32" s="1"/>
      <c r="O32" s="1"/>
      <c r="P32" s="1"/>
      <c r="Q32" s="1"/>
    </row>
    <row r="33" spans="1:18" ht="16" thickBot="1" x14ac:dyDescent="0.4">
      <c r="A33" s="159" t="s">
        <v>90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1"/>
      <c r="M33" s="1"/>
      <c r="N33" s="1"/>
      <c r="O33" s="1"/>
      <c r="P33" s="1"/>
      <c r="Q33" s="1"/>
    </row>
    <row r="34" spans="1:18" ht="16" thickBot="1" x14ac:dyDescent="0.4">
      <c r="M34" s="1"/>
      <c r="N34" s="1"/>
      <c r="O34" s="1"/>
      <c r="P34" s="1"/>
      <c r="Q34" s="1"/>
    </row>
    <row r="35" spans="1:18" ht="16" thickBot="1" x14ac:dyDescent="0.4">
      <c r="A35" s="72" t="s">
        <v>13</v>
      </c>
      <c r="B35" s="73"/>
      <c r="C35" s="73" t="s">
        <v>297</v>
      </c>
      <c r="D35" s="73" t="s">
        <v>26</v>
      </c>
      <c r="E35" s="73" t="s">
        <v>2</v>
      </c>
      <c r="F35" s="91" t="s">
        <v>68</v>
      </c>
      <c r="G35" s="91" t="s">
        <v>24</v>
      </c>
      <c r="H35" s="91" t="s">
        <v>324</v>
      </c>
      <c r="I35" s="91" t="s">
        <v>24</v>
      </c>
      <c r="J35" s="74"/>
      <c r="K35" s="91" t="s">
        <v>24</v>
      </c>
      <c r="L35" s="75" t="s">
        <v>11</v>
      </c>
      <c r="M35" s="1"/>
      <c r="N35" s="1"/>
      <c r="O35" s="1"/>
      <c r="P35" s="1"/>
      <c r="Q35" s="1"/>
    </row>
    <row r="36" spans="1:18" ht="15.5" x14ac:dyDescent="0.35">
      <c r="A36" s="5" t="s">
        <v>276</v>
      </c>
      <c r="B36" s="62"/>
      <c r="C36" s="69" t="s">
        <v>15</v>
      </c>
      <c r="D36" s="62" t="s">
        <v>113</v>
      </c>
      <c r="E36" s="62" t="s">
        <v>227</v>
      </c>
      <c r="F36" s="63">
        <v>14</v>
      </c>
      <c r="G36" s="63">
        <f>VLOOKUP(F36,Punktewertung!$B$7:$C$72,2)</f>
        <v>29</v>
      </c>
      <c r="H36" s="63">
        <v>26</v>
      </c>
      <c r="I36" s="141">
        <f>VLOOKUP(H36,Punktewertung!$B$7:$C$72,2)</f>
        <v>10</v>
      </c>
      <c r="J36" s="63"/>
      <c r="K36" s="63" t="e">
        <f>VLOOKUP(J36,Punktewertung!$B$7:$C$72,2)</f>
        <v>#N/A</v>
      </c>
      <c r="L36" s="64">
        <f>G41</f>
        <v>95</v>
      </c>
      <c r="M36" s="1"/>
      <c r="N36" s="1"/>
      <c r="O36" s="1"/>
      <c r="P36" s="1"/>
      <c r="Q36" s="1"/>
    </row>
    <row r="37" spans="1:18" ht="15.5" x14ac:dyDescent="0.35">
      <c r="A37" s="122" t="s">
        <v>277</v>
      </c>
      <c r="B37" s="3"/>
      <c r="C37" s="4" t="s">
        <v>15</v>
      </c>
      <c r="D37" s="3" t="s">
        <v>113</v>
      </c>
      <c r="E37" s="3" t="s">
        <v>227</v>
      </c>
      <c r="F37" s="29">
        <v>11</v>
      </c>
      <c r="G37" s="29">
        <f>VLOOKUP(F37,Punktewertung!$B$7:$C$72,2)</f>
        <v>35</v>
      </c>
      <c r="H37" s="29">
        <v>3</v>
      </c>
      <c r="I37" s="29">
        <f>VLOOKUP(H37,Punktewertung!$B$7:$C$72,2)</f>
        <v>80</v>
      </c>
      <c r="J37" s="29"/>
      <c r="K37" s="29" t="e">
        <f>VLOOKUP(J37,Punktewertung!$B$7:$C$72,2)</f>
        <v>#N/A</v>
      </c>
      <c r="L37" s="65">
        <f>I41</f>
        <v>140</v>
      </c>
      <c r="M37" s="1"/>
      <c r="N37" s="1"/>
      <c r="O37" s="1"/>
      <c r="P37" s="1"/>
      <c r="Q37" s="1"/>
    </row>
    <row r="38" spans="1:18" ht="15.5" x14ac:dyDescent="0.35">
      <c r="A38" s="122" t="s">
        <v>278</v>
      </c>
      <c r="B38" s="3"/>
      <c r="C38" s="4" t="s">
        <v>15</v>
      </c>
      <c r="D38" s="3" t="s">
        <v>113</v>
      </c>
      <c r="E38" s="3" t="s">
        <v>227</v>
      </c>
      <c r="F38" s="29">
        <v>13</v>
      </c>
      <c r="G38" s="29">
        <f>VLOOKUP(F38,Punktewertung!$B$7:$C$72,2)</f>
        <v>31</v>
      </c>
      <c r="H38" s="29">
        <v>12</v>
      </c>
      <c r="I38" s="29">
        <f>VLOOKUP(H38,Punktewertung!$B$7:$C$72,2)</f>
        <v>33</v>
      </c>
      <c r="J38" s="29"/>
      <c r="K38" s="29" t="e">
        <f>VLOOKUP(J38,Punktewertung!$B$7:$C$72,2)</f>
        <v>#N/A</v>
      </c>
      <c r="L38" s="65">
        <f>K41</f>
        <v>0</v>
      </c>
      <c r="M38" s="1"/>
      <c r="N38" s="1"/>
      <c r="O38" s="1"/>
      <c r="P38" s="1"/>
      <c r="Q38" s="1"/>
    </row>
    <row r="39" spans="1:18" ht="15.5" x14ac:dyDescent="0.35">
      <c r="A39" s="122" t="s">
        <v>279</v>
      </c>
      <c r="B39" s="4"/>
      <c r="C39" s="4" t="s">
        <v>15</v>
      </c>
      <c r="D39" s="3" t="s">
        <v>113</v>
      </c>
      <c r="E39" s="3" t="s">
        <v>227</v>
      </c>
      <c r="F39" s="29" t="s">
        <v>317</v>
      </c>
      <c r="G39" s="140">
        <f>VLOOKUP(F39,Punktewertung!$B$7:$C$72,2)</f>
        <v>3</v>
      </c>
      <c r="H39" s="29">
        <v>15</v>
      </c>
      <c r="I39" s="29">
        <f>VLOOKUP(H39,Punktewertung!$B$7:$C$72,2)</f>
        <v>27</v>
      </c>
      <c r="J39" s="29"/>
      <c r="K39" s="29" t="e">
        <f>VLOOKUP(J39,Punktewertung!$B$7:$C$72,2)</f>
        <v>#N/A</v>
      </c>
      <c r="L39" s="93">
        <f>SUM(L36:L38)</f>
        <v>235</v>
      </c>
      <c r="M39" s="1"/>
      <c r="N39" s="1"/>
      <c r="O39" s="1"/>
      <c r="P39" s="1"/>
      <c r="Q39" s="1"/>
    </row>
    <row r="40" spans="1:18" ht="15.5" x14ac:dyDescent="0.35">
      <c r="A40" s="99"/>
      <c r="B40" s="4"/>
      <c r="C40" s="4"/>
      <c r="D40" s="3"/>
      <c r="E40" s="71"/>
      <c r="F40" s="29"/>
      <c r="G40" s="29"/>
      <c r="H40" s="29"/>
      <c r="I40" s="29"/>
      <c r="J40" s="76"/>
      <c r="K40" s="29"/>
      <c r="L40" s="77"/>
      <c r="M40" s="1"/>
      <c r="N40" s="1"/>
      <c r="O40" s="1"/>
      <c r="P40" s="1"/>
      <c r="Q40" s="1"/>
    </row>
    <row r="41" spans="1:18" ht="16" thickBot="1" x14ac:dyDescent="0.4">
      <c r="A41" s="78"/>
      <c r="B41" s="79"/>
      <c r="C41" s="79"/>
      <c r="D41" s="79"/>
      <c r="E41" s="79"/>
      <c r="F41" s="66"/>
      <c r="G41" s="66">
        <f>SUM(G36:G38)</f>
        <v>95</v>
      </c>
      <c r="H41" s="66"/>
      <c r="I41" s="66">
        <v>140</v>
      </c>
      <c r="J41" s="66"/>
      <c r="K41" s="66"/>
      <c r="L41" s="68" t="s">
        <v>304</v>
      </c>
      <c r="M41" s="1"/>
      <c r="N41" s="1"/>
      <c r="O41" s="1"/>
      <c r="P41" s="1"/>
      <c r="Q41" s="1"/>
    </row>
    <row r="42" spans="1:18" ht="16" thickBo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 ht="15.5" x14ac:dyDescent="0.35">
      <c r="A43" s="5" t="s">
        <v>266</v>
      </c>
      <c r="B43" s="62"/>
      <c r="C43" s="69" t="s">
        <v>15</v>
      </c>
      <c r="D43" s="62" t="s">
        <v>62</v>
      </c>
      <c r="E43" s="62" t="s">
        <v>240</v>
      </c>
      <c r="F43" s="63">
        <v>17</v>
      </c>
      <c r="G43" s="63">
        <f>VLOOKUP(F43,Punktewertung!$B$7:$C$72,2)</f>
        <v>23</v>
      </c>
      <c r="H43" s="63" t="s">
        <v>296</v>
      </c>
      <c r="I43" s="141">
        <f>VLOOKUP(H43,Punktewertung!$B$7:$C$72,2)</f>
        <v>0</v>
      </c>
      <c r="J43" s="63"/>
      <c r="K43" s="63" t="e">
        <f>VLOOKUP(J43,Punktewertung!$B$7:$C$72,2)</f>
        <v>#N/A</v>
      </c>
      <c r="L43" s="64">
        <f>G48</f>
        <v>121</v>
      </c>
      <c r="M43" s="1"/>
      <c r="N43" s="1"/>
      <c r="O43" s="1"/>
      <c r="P43" s="1"/>
      <c r="Q43" s="1"/>
      <c r="R43" s="1"/>
    </row>
    <row r="44" spans="1:18" ht="15.5" x14ac:dyDescent="0.35">
      <c r="A44" s="122" t="s">
        <v>267</v>
      </c>
      <c r="B44" s="3"/>
      <c r="C44" s="4" t="s">
        <v>15</v>
      </c>
      <c r="D44" s="71" t="s">
        <v>62</v>
      </c>
      <c r="E44" s="3" t="s">
        <v>240</v>
      </c>
      <c r="F44" s="29">
        <v>5</v>
      </c>
      <c r="G44" s="29">
        <f>VLOOKUP(F44,Punktewertung!$B$7:$C$72,2)</f>
        <v>65</v>
      </c>
      <c r="H44" s="29">
        <v>17</v>
      </c>
      <c r="I44" s="29">
        <f>VLOOKUP(H44,Punktewertung!$B$7:$C$72,2)</f>
        <v>23</v>
      </c>
      <c r="J44" s="29"/>
      <c r="K44" s="29" t="e">
        <f>VLOOKUP(J44,Punktewertung!$B$7:$C$72,2)</f>
        <v>#N/A</v>
      </c>
      <c r="L44" s="65">
        <f>I48</f>
        <v>107</v>
      </c>
      <c r="M44" s="1"/>
      <c r="N44" s="1"/>
      <c r="O44" s="1"/>
      <c r="P44" s="1"/>
      <c r="Q44" s="1"/>
      <c r="R44" s="1"/>
    </row>
    <row r="45" spans="1:18" ht="15.5" x14ac:dyDescent="0.35">
      <c r="A45" s="122" t="s">
        <v>268</v>
      </c>
      <c r="B45" s="3"/>
      <c r="C45" s="4" t="s">
        <v>15</v>
      </c>
      <c r="D45" s="3" t="s">
        <v>62</v>
      </c>
      <c r="E45" s="3" t="s">
        <v>240</v>
      </c>
      <c r="F45" s="29" t="s">
        <v>317</v>
      </c>
      <c r="G45" s="140">
        <f>VLOOKUP(F45,Punktewertung!$B$7:$C$72,2)</f>
        <v>3</v>
      </c>
      <c r="H45" s="29">
        <v>22</v>
      </c>
      <c r="I45" s="29">
        <f>VLOOKUP(H45,Punktewertung!$B$7:$C$72,2)</f>
        <v>14</v>
      </c>
      <c r="J45" s="29"/>
      <c r="K45" s="29" t="e">
        <f>VLOOKUP(J45,Punktewertung!$B$7:$C$72,2)</f>
        <v>#N/A</v>
      </c>
      <c r="L45" s="65">
        <f>K48</f>
        <v>0</v>
      </c>
      <c r="M45" s="1"/>
      <c r="N45" s="1"/>
      <c r="O45" s="1"/>
      <c r="P45" s="1"/>
      <c r="Q45" s="1"/>
      <c r="R45" s="1"/>
    </row>
    <row r="46" spans="1:18" ht="15.5" x14ac:dyDescent="0.35">
      <c r="A46" s="122" t="s">
        <v>269</v>
      </c>
      <c r="B46" s="4"/>
      <c r="C46" s="4" t="s">
        <v>15</v>
      </c>
      <c r="D46" s="3" t="s">
        <v>62</v>
      </c>
      <c r="E46" s="3" t="s">
        <v>240</v>
      </c>
      <c r="F46" s="29">
        <v>12</v>
      </c>
      <c r="G46" s="29">
        <f>VLOOKUP(F46,Punktewertung!$B$7:$C$72,2)</f>
        <v>33</v>
      </c>
      <c r="H46" s="29">
        <v>4</v>
      </c>
      <c r="I46" s="29">
        <f>VLOOKUP(H46,Punktewertung!$B$7:$C$72,2)</f>
        <v>70</v>
      </c>
      <c r="J46" s="29"/>
      <c r="K46" s="29" t="e">
        <f>VLOOKUP(J46,Punktewertung!$B$7:$C$72,2)</f>
        <v>#N/A</v>
      </c>
      <c r="L46" s="93">
        <f>SUM(L43:L45)</f>
        <v>228</v>
      </c>
      <c r="M46" s="1"/>
      <c r="N46" s="1"/>
      <c r="O46" s="1"/>
      <c r="P46" s="1"/>
      <c r="Q46" s="1"/>
      <c r="R46" s="1"/>
    </row>
    <row r="47" spans="1:18" ht="15.5" x14ac:dyDescent="0.35">
      <c r="A47" s="122" t="s">
        <v>270</v>
      </c>
      <c r="B47" s="4"/>
      <c r="C47" s="4" t="s">
        <v>15</v>
      </c>
      <c r="D47" s="3" t="s">
        <v>62</v>
      </c>
      <c r="E47" s="71" t="s">
        <v>240</v>
      </c>
      <c r="F47" s="29" t="s">
        <v>321</v>
      </c>
      <c r="G47" s="140">
        <f>VLOOKUP(F47,Punktewertung!$B$7:$C$72,2)</f>
        <v>3</v>
      </c>
      <c r="H47" s="29">
        <v>25</v>
      </c>
      <c r="I47" s="140">
        <f>VLOOKUP(H47,Punktewertung!$B$7:$C$72,2)</f>
        <v>11</v>
      </c>
      <c r="J47" s="29"/>
      <c r="K47" s="29" t="e">
        <f>VLOOKUP(J47,Punktewertung!$B$7:$C$72,2)</f>
        <v>#N/A</v>
      </c>
      <c r="L47" s="77"/>
      <c r="M47" s="1"/>
      <c r="N47" s="1"/>
      <c r="O47" s="1"/>
      <c r="P47" s="1"/>
      <c r="Q47" s="1"/>
      <c r="R47" s="1"/>
    </row>
    <row r="48" spans="1:18" ht="16" thickBot="1" x14ac:dyDescent="0.4">
      <c r="A48" s="78"/>
      <c r="B48" s="79"/>
      <c r="C48" s="79"/>
      <c r="D48" s="79"/>
      <c r="E48" s="79"/>
      <c r="F48" s="66"/>
      <c r="G48" s="66">
        <f>SUM(G46,G44,G43)</f>
        <v>121</v>
      </c>
      <c r="H48" s="66"/>
      <c r="I48" s="66">
        <v>107</v>
      </c>
      <c r="J48" s="66"/>
      <c r="K48" s="66"/>
      <c r="L48" s="68" t="s">
        <v>305</v>
      </c>
      <c r="M48" s="1"/>
      <c r="N48" s="1"/>
      <c r="O48" s="1"/>
      <c r="P48" s="1"/>
      <c r="Q48" s="1"/>
      <c r="R48" s="1"/>
    </row>
    <row r="49" spans="1:18" ht="16" thickBot="1" x14ac:dyDescent="0.4">
      <c r="A49" s="45"/>
      <c r="B49" s="1"/>
      <c r="C49" s="2"/>
      <c r="D49" s="1"/>
      <c r="E49" s="1"/>
      <c r="F49" s="2"/>
      <c r="G49" s="2"/>
      <c r="H49" s="2"/>
      <c r="I49" s="2"/>
      <c r="J49" s="2"/>
      <c r="K49" s="44"/>
      <c r="L49" s="42"/>
      <c r="M49" s="1"/>
      <c r="N49" s="1"/>
      <c r="O49" s="1"/>
      <c r="P49" s="1"/>
      <c r="Q49" s="1"/>
      <c r="R49" s="1"/>
    </row>
    <row r="50" spans="1:18" ht="15.5" x14ac:dyDescent="0.35">
      <c r="A50" s="5" t="s">
        <v>328</v>
      </c>
      <c r="B50" s="62"/>
      <c r="C50" s="69" t="s">
        <v>15</v>
      </c>
      <c r="D50" s="62" t="s">
        <v>114</v>
      </c>
      <c r="E50" s="62" t="s">
        <v>227</v>
      </c>
      <c r="F50" s="63" t="s">
        <v>296</v>
      </c>
      <c r="G50" s="141">
        <f>VLOOKUP(F50,Punktewertung!$B$7:$C$72,2)</f>
        <v>0</v>
      </c>
      <c r="H50" s="63">
        <v>13</v>
      </c>
      <c r="I50" s="63">
        <f>VLOOKUP(H50,Punktewertung!$B$7:$C$72,2)</f>
        <v>31</v>
      </c>
      <c r="J50" s="63"/>
      <c r="K50" s="63" t="e">
        <f>VLOOKUP(J50,Punktewertung!$B$7:$C$72,2)</f>
        <v>#N/A</v>
      </c>
      <c r="L50" s="64">
        <f>G55</f>
        <v>0</v>
      </c>
      <c r="M50" s="1"/>
      <c r="N50" s="1"/>
      <c r="O50" s="1"/>
      <c r="P50" s="1"/>
      <c r="Q50" s="1"/>
      <c r="R50" s="1"/>
    </row>
    <row r="51" spans="1:18" ht="15.5" x14ac:dyDescent="0.35">
      <c r="A51" s="122" t="s">
        <v>329</v>
      </c>
      <c r="B51" s="3"/>
      <c r="C51" s="4" t="s">
        <v>15</v>
      </c>
      <c r="D51" s="3" t="s">
        <v>114</v>
      </c>
      <c r="E51" s="3" t="s">
        <v>227</v>
      </c>
      <c r="F51" s="29" t="s">
        <v>296</v>
      </c>
      <c r="G51" s="140">
        <f>VLOOKUP(F51,Punktewertung!$B$7:$C$72,2)</f>
        <v>0</v>
      </c>
      <c r="H51" s="29">
        <v>9</v>
      </c>
      <c r="I51" s="29">
        <f>VLOOKUP(H51,Punktewertung!$B$7:$C$72,2)</f>
        <v>45</v>
      </c>
      <c r="J51" s="29"/>
      <c r="K51" s="29" t="e">
        <f>VLOOKUP(J51,Punktewertung!$B$7:$C$72,2)</f>
        <v>#N/A</v>
      </c>
      <c r="L51" s="65">
        <f>I55</f>
        <v>105</v>
      </c>
      <c r="M51" s="1"/>
      <c r="N51" s="1"/>
      <c r="O51" s="1"/>
      <c r="P51" s="1"/>
      <c r="Q51" s="1"/>
      <c r="R51" s="1"/>
    </row>
    <row r="52" spans="1:18" ht="15.5" x14ac:dyDescent="0.35">
      <c r="A52" s="122" t="s">
        <v>330</v>
      </c>
      <c r="B52" s="3"/>
      <c r="C52" s="4" t="s">
        <v>15</v>
      </c>
      <c r="D52" s="3" t="s">
        <v>114</v>
      </c>
      <c r="E52" s="3" t="s">
        <v>227</v>
      </c>
      <c r="F52" s="29" t="s">
        <v>296</v>
      </c>
      <c r="G52" s="140">
        <f>VLOOKUP(F52,Punktewertung!$B$7:$C$72,2)</f>
        <v>0</v>
      </c>
      <c r="H52" s="29">
        <v>14</v>
      </c>
      <c r="I52" s="29">
        <f>VLOOKUP(H52,Punktewertung!$B$7:$C$72,2)</f>
        <v>29</v>
      </c>
      <c r="J52" s="29"/>
      <c r="K52" s="29" t="e">
        <f>VLOOKUP(J52,Punktewertung!$B$7:$C$72,2)</f>
        <v>#N/A</v>
      </c>
      <c r="L52" s="65">
        <f>K55</f>
        <v>0</v>
      </c>
      <c r="M52" s="1"/>
      <c r="N52" s="1"/>
      <c r="O52" s="1"/>
      <c r="P52" s="1"/>
      <c r="Q52" s="1"/>
      <c r="R52" s="1"/>
    </row>
    <row r="53" spans="1:18" ht="15.5" x14ac:dyDescent="0.35">
      <c r="A53" s="122" t="s">
        <v>331</v>
      </c>
      <c r="B53" s="4"/>
      <c r="C53" s="4" t="s">
        <v>15</v>
      </c>
      <c r="D53" s="3" t="s">
        <v>114</v>
      </c>
      <c r="E53" s="3" t="s">
        <v>227</v>
      </c>
      <c r="F53" s="29" t="s">
        <v>296</v>
      </c>
      <c r="G53" s="140">
        <f>VLOOKUP(F53,Punktewertung!$B$7:$C$72,2)</f>
        <v>0</v>
      </c>
      <c r="H53" s="29">
        <v>21</v>
      </c>
      <c r="I53" s="140">
        <f>VLOOKUP(H53,Punktewertung!$B$7:$C$72,2)</f>
        <v>15</v>
      </c>
      <c r="J53" s="29"/>
      <c r="K53" s="29" t="e">
        <f>VLOOKUP(J53,Punktewertung!$B$7:$C$72,2)</f>
        <v>#N/A</v>
      </c>
      <c r="L53" s="93">
        <f>SUM(L50:L52)</f>
        <v>105</v>
      </c>
      <c r="M53" s="1"/>
      <c r="N53" s="1"/>
      <c r="O53" s="1"/>
      <c r="P53" s="1"/>
      <c r="Q53" s="1"/>
      <c r="R53" s="1"/>
    </row>
    <row r="54" spans="1:18" ht="15.5" x14ac:dyDescent="0.35">
      <c r="A54" s="99"/>
      <c r="B54" s="4"/>
      <c r="C54" s="4"/>
      <c r="D54" s="3"/>
      <c r="E54" s="71"/>
      <c r="F54" s="29"/>
      <c r="G54" s="29"/>
      <c r="H54" s="29"/>
      <c r="I54" s="29"/>
      <c r="J54" s="76"/>
      <c r="K54" s="29"/>
      <c r="L54" s="77"/>
      <c r="M54" s="1"/>
      <c r="N54" s="1"/>
      <c r="O54" s="1"/>
      <c r="P54" s="1"/>
      <c r="Q54" s="1"/>
      <c r="R54" s="1"/>
    </row>
    <row r="55" spans="1:18" ht="16" thickBot="1" x14ac:dyDescent="0.4">
      <c r="A55" s="78"/>
      <c r="B55" s="79"/>
      <c r="C55" s="79"/>
      <c r="D55" s="79"/>
      <c r="E55" s="79"/>
      <c r="F55" s="66"/>
      <c r="G55" s="66">
        <f>SUM(G50:G52)</f>
        <v>0</v>
      </c>
      <c r="H55" s="66"/>
      <c r="I55" s="66">
        <v>105</v>
      </c>
      <c r="J55" s="66"/>
      <c r="K55" s="66"/>
      <c r="L55" s="68" t="s">
        <v>307</v>
      </c>
      <c r="M55" s="1"/>
      <c r="N55" s="1"/>
      <c r="O55" s="1"/>
      <c r="P55" s="1"/>
      <c r="Q55" s="1"/>
      <c r="R55" s="1"/>
    </row>
    <row r="56" spans="1:18" ht="16" thickBot="1" x14ac:dyDescent="0.4">
      <c r="A56" s="45"/>
      <c r="B56" s="1"/>
      <c r="C56" s="2"/>
      <c r="D56" s="1"/>
      <c r="E56" s="1"/>
      <c r="F56" s="2"/>
      <c r="G56" s="2"/>
      <c r="H56" s="2"/>
      <c r="I56" s="2"/>
      <c r="J56" s="2"/>
      <c r="K56" s="44"/>
      <c r="L56" s="42"/>
      <c r="M56" s="1"/>
      <c r="N56" s="1"/>
      <c r="O56" s="1"/>
      <c r="P56" s="1"/>
      <c r="Q56" s="1"/>
      <c r="R56" s="1"/>
    </row>
    <row r="57" spans="1:18" ht="15.5" x14ac:dyDescent="0.35">
      <c r="A57" s="110"/>
      <c r="B57" s="62"/>
      <c r="C57" s="69"/>
      <c r="D57" s="62"/>
      <c r="E57" s="62"/>
      <c r="F57" s="63"/>
      <c r="G57" s="63"/>
      <c r="H57" s="63"/>
      <c r="I57" s="63"/>
      <c r="J57" s="63"/>
      <c r="K57" s="63"/>
      <c r="L57" s="64"/>
    </row>
    <row r="58" spans="1:18" ht="15.5" x14ac:dyDescent="0.35">
      <c r="A58" s="99"/>
      <c r="B58" s="3"/>
      <c r="C58" s="4"/>
      <c r="D58" s="71"/>
      <c r="E58" s="29"/>
      <c r="F58" s="29"/>
      <c r="G58" s="29"/>
      <c r="H58" s="29"/>
      <c r="I58" s="29"/>
      <c r="J58" s="29"/>
      <c r="K58" s="29"/>
      <c r="L58" s="65"/>
    </row>
    <row r="59" spans="1:18" ht="15.5" x14ac:dyDescent="0.35">
      <c r="A59" s="99"/>
      <c r="B59" s="3"/>
      <c r="C59" s="4"/>
      <c r="D59" s="3"/>
      <c r="E59" s="29"/>
      <c r="F59" s="29"/>
      <c r="G59" s="29"/>
      <c r="H59" s="29"/>
      <c r="I59" s="29"/>
      <c r="J59" s="29"/>
      <c r="K59" s="29"/>
      <c r="L59" s="65"/>
    </row>
    <row r="60" spans="1:18" ht="15.5" x14ac:dyDescent="0.35">
      <c r="A60" s="99"/>
      <c r="B60" s="4"/>
      <c r="C60" s="4"/>
      <c r="D60" s="3"/>
      <c r="E60" s="29" t="s">
        <v>298</v>
      </c>
      <c r="F60" s="29" t="s">
        <v>317</v>
      </c>
      <c r="G60" s="29"/>
      <c r="H60" s="29"/>
      <c r="I60" s="29"/>
      <c r="J60" s="29"/>
      <c r="K60" s="29"/>
      <c r="L60" s="93"/>
    </row>
    <row r="61" spans="1:18" ht="15.5" x14ac:dyDescent="0.35">
      <c r="A61" s="99"/>
      <c r="B61" s="4"/>
      <c r="C61" s="4"/>
      <c r="D61" s="3"/>
      <c r="E61" s="29" t="s">
        <v>309</v>
      </c>
      <c r="F61" s="29" t="s">
        <v>296</v>
      </c>
      <c r="G61" s="29"/>
      <c r="H61" s="29"/>
      <c r="I61" s="29"/>
      <c r="J61" s="29"/>
      <c r="K61" s="29"/>
      <c r="L61" s="77"/>
    </row>
    <row r="62" spans="1:18" ht="16" thickBot="1" x14ac:dyDescent="0.4">
      <c r="A62" s="78"/>
      <c r="B62" s="79"/>
      <c r="C62" s="79"/>
      <c r="D62" s="79"/>
      <c r="E62" s="124" t="s">
        <v>299</v>
      </c>
      <c r="F62" s="124" t="s">
        <v>321</v>
      </c>
      <c r="G62" s="66"/>
      <c r="H62" s="66"/>
      <c r="I62" s="66"/>
      <c r="J62" s="66"/>
      <c r="K62" s="66"/>
      <c r="L62" s="68"/>
    </row>
  </sheetData>
  <sortState xmlns:xlrd2="http://schemas.microsoft.com/office/spreadsheetml/2017/richdata2" ref="O24:O30">
    <sortCondition descending="1" ref="O24:O30"/>
  </sortState>
  <mergeCells count="2">
    <mergeCell ref="A1:L1"/>
    <mergeCell ref="A33:L33"/>
  </mergeCells>
  <phoneticPr fontId="3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6"/>
  <sheetViews>
    <sheetView zoomScaleNormal="100" workbookViewId="0">
      <selection activeCell="I10" sqref="I10"/>
    </sheetView>
  </sheetViews>
  <sheetFormatPr baseColWidth="10" defaultRowHeight="12.5" x14ac:dyDescent="0.25"/>
  <cols>
    <col min="1" max="1" width="20.81640625" customWidth="1"/>
    <col min="2" max="2" width="0.36328125" customWidth="1"/>
    <col min="3" max="3" width="4.36328125" customWidth="1"/>
    <col min="4" max="4" width="16.453125" customWidth="1"/>
    <col min="5" max="5" width="12.6328125" customWidth="1"/>
    <col min="6" max="6" width="11" customWidth="1"/>
    <col min="7" max="7" width="7.36328125" bestFit="1" customWidth="1"/>
    <col min="8" max="8" width="11" customWidth="1"/>
    <col min="9" max="9" width="7.36328125" bestFit="1" customWidth="1"/>
    <col min="10" max="10" width="11" customWidth="1"/>
    <col min="11" max="11" width="7.36328125" bestFit="1" customWidth="1"/>
    <col min="12" max="12" width="13.453125" customWidth="1"/>
  </cols>
  <sheetData>
    <row r="1" spans="1:18" ht="17" customHeight="1" thickBot="1" x14ac:dyDescent="0.4">
      <c r="A1" s="159" t="s">
        <v>91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  <c r="M1" s="1"/>
      <c r="N1" s="1"/>
      <c r="O1" s="1"/>
      <c r="P1" s="1"/>
      <c r="Q1" s="1"/>
      <c r="R1" s="1"/>
    </row>
    <row r="2" spans="1:18" ht="17" customHeight="1" thickBot="1" x14ac:dyDescent="0.4">
      <c r="M2" s="1"/>
      <c r="N2" s="1"/>
      <c r="O2" s="1"/>
      <c r="P2" s="1"/>
      <c r="Q2" s="1"/>
      <c r="R2" s="1"/>
    </row>
    <row r="3" spans="1:18" ht="17" customHeight="1" thickBot="1" x14ac:dyDescent="0.4">
      <c r="A3" s="72" t="s">
        <v>13</v>
      </c>
      <c r="B3" s="73"/>
      <c r="C3" s="73" t="s">
        <v>297</v>
      </c>
      <c r="D3" s="73" t="s">
        <v>26</v>
      </c>
      <c r="E3" s="73" t="s">
        <v>2</v>
      </c>
      <c r="F3" s="91" t="s">
        <v>68</v>
      </c>
      <c r="G3" s="91" t="s">
        <v>24</v>
      </c>
      <c r="H3" s="74" t="s">
        <v>324</v>
      </c>
      <c r="I3" s="74" t="s">
        <v>24</v>
      </c>
      <c r="J3" s="74"/>
      <c r="K3" s="74" t="s">
        <v>24</v>
      </c>
      <c r="L3" s="75" t="s">
        <v>11</v>
      </c>
      <c r="M3" s="1"/>
      <c r="N3" s="1"/>
      <c r="O3" s="1"/>
      <c r="P3" s="1"/>
      <c r="Q3" s="1"/>
      <c r="R3" s="1"/>
    </row>
    <row r="4" spans="1:18" ht="16" customHeight="1" x14ac:dyDescent="0.35">
      <c r="A4" s="5" t="s">
        <v>293</v>
      </c>
      <c r="B4" s="62"/>
      <c r="C4" s="69" t="s">
        <v>16</v>
      </c>
      <c r="D4" s="62" t="s">
        <v>65</v>
      </c>
      <c r="E4" s="62" t="s">
        <v>66</v>
      </c>
      <c r="F4" s="63">
        <v>4</v>
      </c>
      <c r="G4" s="141">
        <f>VLOOKUP(F4,Punktewertung!$B$7:$C$72,2)</f>
        <v>70</v>
      </c>
      <c r="H4" s="63">
        <v>3</v>
      </c>
      <c r="I4" s="63">
        <f>VLOOKUP(H4,Punktewertung!$B$7:$C$72,2)</f>
        <v>80</v>
      </c>
      <c r="J4" s="63"/>
      <c r="K4" s="63" t="e">
        <f>VLOOKUP(J4,Punktewertung!$B$7:$C$72,2)</f>
        <v>#N/A</v>
      </c>
      <c r="L4" s="64">
        <f>G9</f>
        <v>270</v>
      </c>
      <c r="M4" s="1"/>
      <c r="N4" s="1"/>
      <c r="O4" s="1"/>
      <c r="P4" s="1"/>
      <c r="Q4" s="1"/>
      <c r="R4" s="1"/>
    </row>
    <row r="5" spans="1:18" ht="16" customHeight="1" x14ac:dyDescent="0.35">
      <c r="A5" s="122" t="s">
        <v>281</v>
      </c>
      <c r="B5" s="3"/>
      <c r="C5" s="4" t="s">
        <v>16</v>
      </c>
      <c r="D5" s="3" t="s">
        <v>65</v>
      </c>
      <c r="E5" s="3" t="s">
        <v>66</v>
      </c>
      <c r="F5" s="29">
        <v>5</v>
      </c>
      <c r="G5" s="140">
        <f>VLOOKUP(F5,Punktewertung!$B$7:$C$72,2)</f>
        <v>65</v>
      </c>
      <c r="H5" s="29">
        <v>4</v>
      </c>
      <c r="I5" s="140">
        <f>VLOOKUP(H5,Punktewertung!$B$7:$C$72,2)</f>
        <v>70</v>
      </c>
      <c r="J5" s="29"/>
      <c r="K5" s="29" t="e">
        <f>VLOOKUP(J5,Punktewertung!$B$7:$C$72,2)</f>
        <v>#N/A</v>
      </c>
      <c r="L5" s="65">
        <f>I9</f>
        <v>270</v>
      </c>
      <c r="M5" s="1"/>
      <c r="N5" s="1"/>
      <c r="O5" s="1"/>
      <c r="P5" s="1"/>
      <c r="Q5" s="1"/>
      <c r="R5" s="1"/>
    </row>
    <row r="6" spans="1:18" ht="16" customHeight="1" x14ac:dyDescent="0.35">
      <c r="A6" s="122" t="s">
        <v>282</v>
      </c>
      <c r="B6" s="3"/>
      <c r="C6" s="4" t="s">
        <v>16</v>
      </c>
      <c r="D6" s="3" t="s">
        <v>65</v>
      </c>
      <c r="E6" s="3" t="s">
        <v>66</v>
      </c>
      <c r="F6" s="29">
        <v>3</v>
      </c>
      <c r="G6" s="29">
        <f>VLOOKUP(F6,Punktewertung!$B$7:$C$72,2)</f>
        <v>80</v>
      </c>
      <c r="H6" s="29">
        <v>1</v>
      </c>
      <c r="I6" s="29">
        <f>VLOOKUP(H6,Punktewertung!$B$7:$C$72,2)</f>
        <v>100</v>
      </c>
      <c r="J6" s="29"/>
      <c r="K6" s="29" t="e">
        <f>VLOOKUP(J6,Punktewertung!$B$7:$C$72,2)</f>
        <v>#N/A</v>
      </c>
      <c r="L6" s="65">
        <f>K9</f>
        <v>0</v>
      </c>
      <c r="M6" s="1"/>
      <c r="N6" s="1"/>
      <c r="O6" s="1"/>
      <c r="P6" s="1"/>
      <c r="Q6" s="1"/>
      <c r="R6" s="1"/>
    </row>
    <row r="7" spans="1:18" ht="16" customHeight="1" x14ac:dyDescent="0.35">
      <c r="A7" s="122" t="s">
        <v>283</v>
      </c>
      <c r="B7" s="4"/>
      <c r="C7" s="4" t="s">
        <v>16</v>
      </c>
      <c r="D7" s="3" t="s">
        <v>65</v>
      </c>
      <c r="E7" s="3" t="s">
        <v>66</v>
      </c>
      <c r="F7" s="29">
        <v>1</v>
      </c>
      <c r="G7" s="29">
        <f>VLOOKUP(F7,Punktewertung!$B$7:$C$72,2)</f>
        <v>100</v>
      </c>
      <c r="H7" s="29">
        <v>2</v>
      </c>
      <c r="I7" s="29">
        <f>VLOOKUP(H7,Punktewertung!$B$7:$C$72,2)</f>
        <v>90</v>
      </c>
      <c r="J7" s="29"/>
      <c r="K7" s="29" t="e">
        <f>VLOOKUP(J7,Punktewertung!$B$7:$C$72,2)</f>
        <v>#N/A</v>
      </c>
      <c r="L7" s="93">
        <f>SUM(L4:L6)</f>
        <v>540</v>
      </c>
      <c r="M7" s="1"/>
      <c r="N7" s="1"/>
      <c r="O7" s="1"/>
      <c r="P7" s="1"/>
      <c r="Q7" s="1"/>
      <c r="R7" s="1"/>
    </row>
    <row r="8" spans="1:18" ht="16" customHeight="1" x14ac:dyDescent="0.35">
      <c r="A8" s="122" t="s">
        <v>284</v>
      </c>
      <c r="B8" s="4"/>
      <c r="C8" s="4" t="s">
        <v>16</v>
      </c>
      <c r="D8" s="71" t="s">
        <v>65</v>
      </c>
      <c r="E8" s="3" t="s">
        <v>66</v>
      </c>
      <c r="F8" s="29">
        <v>2</v>
      </c>
      <c r="G8" s="29">
        <f>VLOOKUP(F8,Punktewertung!$B$7:$C$72,2)</f>
        <v>90</v>
      </c>
      <c r="H8" s="29" t="s">
        <v>339</v>
      </c>
      <c r="I8" s="140">
        <f>VLOOKUP(H8,Punktewertung!$B$7:$C$72,2)</f>
        <v>3</v>
      </c>
      <c r="J8" s="76"/>
      <c r="K8" s="29" t="e">
        <f>VLOOKUP(J8,Punktewertung!$B$7:$C$72,2)</f>
        <v>#N/A</v>
      </c>
      <c r="L8" s="77"/>
      <c r="M8" s="1"/>
      <c r="N8" s="1"/>
      <c r="O8" s="1"/>
      <c r="P8" s="1"/>
      <c r="Q8" s="1"/>
      <c r="R8" s="1"/>
    </row>
    <row r="9" spans="1:18" ht="16" customHeight="1" thickBot="1" x14ac:dyDescent="0.4">
      <c r="A9" s="78"/>
      <c r="B9" s="79"/>
      <c r="C9" s="79"/>
      <c r="D9" s="79"/>
      <c r="E9" s="79"/>
      <c r="F9" s="66"/>
      <c r="G9" s="66">
        <f>SUM(G7,G6,G8)</f>
        <v>270</v>
      </c>
      <c r="H9" s="66"/>
      <c r="I9" s="66">
        <v>270</v>
      </c>
      <c r="J9" s="66"/>
      <c r="K9" s="66"/>
      <c r="L9" s="68" t="s">
        <v>301</v>
      </c>
      <c r="M9" s="1"/>
      <c r="N9" s="1"/>
      <c r="O9" s="1"/>
      <c r="P9" s="1"/>
      <c r="Q9" s="1"/>
      <c r="R9" s="1"/>
    </row>
    <row r="10" spans="1:18" ht="16" customHeight="1" thickBot="1" x14ac:dyDescent="0.4">
      <c r="A10" s="45"/>
      <c r="B10" s="1"/>
      <c r="C10" s="2"/>
      <c r="D10" s="1"/>
      <c r="E10" s="1"/>
      <c r="F10" s="2"/>
      <c r="G10" s="2"/>
      <c r="H10" s="2"/>
      <c r="I10" s="2"/>
      <c r="J10" s="2"/>
      <c r="K10" s="44"/>
      <c r="L10" s="42"/>
      <c r="M10" s="1"/>
      <c r="N10" s="1"/>
      <c r="O10" s="1"/>
      <c r="P10" s="1"/>
      <c r="Q10" s="1"/>
      <c r="R10" s="1"/>
    </row>
    <row r="11" spans="1:18" ht="16" customHeight="1" x14ac:dyDescent="0.35">
      <c r="A11" s="89"/>
      <c r="B11" s="62"/>
      <c r="C11" s="69"/>
      <c r="D11" s="62"/>
      <c r="E11" s="62"/>
      <c r="F11" s="63"/>
      <c r="G11" s="63"/>
      <c r="H11" s="63"/>
      <c r="I11" s="63"/>
      <c r="J11" s="63"/>
      <c r="K11" s="70"/>
      <c r="L11" s="64"/>
      <c r="M11" s="1"/>
      <c r="N11" s="1"/>
      <c r="O11" s="1"/>
      <c r="P11" s="1"/>
      <c r="Q11" s="1"/>
      <c r="R11" s="1"/>
    </row>
    <row r="12" spans="1:18" ht="16" customHeight="1" x14ac:dyDescent="0.35">
      <c r="A12" s="90"/>
      <c r="B12" s="3"/>
      <c r="C12" s="4"/>
      <c r="D12" s="71"/>
      <c r="E12" s="3"/>
      <c r="F12" s="29"/>
      <c r="G12" s="29"/>
      <c r="H12" s="29"/>
      <c r="I12" s="29"/>
      <c r="J12" s="29"/>
      <c r="K12" s="61"/>
      <c r="L12" s="65"/>
      <c r="M12" s="1"/>
      <c r="N12" s="1"/>
      <c r="O12" s="1"/>
      <c r="P12" s="1"/>
      <c r="Q12" s="1"/>
      <c r="R12" s="1"/>
    </row>
    <row r="13" spans="1:18" ht="16" customHeight="1" x14ac:dyDescent="0.35">
      <c r="A13" s="90"/>
      <c r="B13" s="3"/>
      <c r="C13" s="4"/>
      <c r="D13" s="3"/>
      <c r="E13" s="3"/>
      <c r="F13" s="29"/>
      <c r="G13" s="29"/>
      <c r="H13" s="29"/>
      <c r="I13" s="29"/>
      <c r="J13" s="29"/>
      <c r="K13" s="61"/>
      <c r="L13" s="65"/>
      <c r="M13" s="1"/>
      <c r="N13" s="1"/>
      <c r="O13" s="1"/>
      <c r="P13" s="1"/>
      <c r="Q13" s="1"/>
      <c r="R13" s="1"/>
    </row>
    <row r="14" spans="1:18" ht="16" customHeight="1" x14ac:dyDescent="0.35">
      <c r="A14" s="90"/>
      <c r="B14" s="4"/>
      <c r="C14" s="4"/>
      <c r="D14" s="3"/>
      <c r="E14" s="3"/>
      <c r="F14" s="29"/>
      <c r="G14" s="29"/>
      <c r="H14" s="29"/>
      <c r="I14" s="29"/>
      <c r="J14" s="29"/>
      <c r="K14" s="61"/>
      <c r="L14" s="93"/>
      <c r="M14" s="1"/>
      <c r="N14" s="1"/>
      <c r="O14" s="1"/>
      <c r="P14" s="1"/>
      <c r="Q14" s="1"/>
      <c r="R14" s="1"/>
    </row>
    <row r="15" spans="1:18" ht="16" customHeight="1" x14ac:dyDescent="0.35">
      <c r="A15" s="90"/>
      <c r="B15" s="4"/>
      <c r="C15" s="4"/>
      <c r="D15" s="3"/>
      <c r="E15" s="3"/>
      <c r="F15" s="29"/>
      <c r="G15" s="29"/>
      <c r="H15" s="29"/>
      <c r="I15" s="29"/>
      <c r="J15" s="29"/>
      <c r="K15" s="29"/>
      <c r="L15" s="77"/>
      <c r="M15" s="1"/>
      <c r="N15" s="1"/>
      <c r="O15" s="1"/>
      <c r="P15" s="1"/>
      <c r="Q15" s="1"/>
      <c r="R15" s="1"/>
    </row>
    <row r="16" spans="1:18" ht="16" customHeight="1" thickBot="1" x14ac:dyDescent="0.4">
      <c r="A16" s="78"/>
      <c r="B16" s="79"/>
      <c r="C16" s="79"/>
      <c r="D16" s="79"/>
      <c r="E16" s="80"/>
      <c r="F16" s="66"/>
      <c r="G16" s="66"/>
      <c r="H16" s="66"/>
      <c r="I16" s="66"/>
      <c r="J16" s="66"/>
      <c r="K16" s="67"/>
      <c r="L16" s="68"/>
      <c r="M16" s="1"/>
      <c r="N16" s="1"/>
      <c r="O16" s="1"/>
      <c r="P16" s="1"/>
      <c r="Q16" s="1"/>
      <c r="R16" s="1"/>
    </row>
    <row r="17" spans="1:18" ht="16" customHeight="1" thickBot="1" x14ac:dyDescent="0.4">
      <c r="A17" s="45"/>
      <c r="B17" s="1"/>
      <c r="C17" s="2"/>
      <c r="D17" s="1"/>
      <c r="E17" s="1"/>
      <c r="F17" s="2"/>
      <c r="G17" s="2"/>
      <c r="H17" s="2"/>
      <c r="I17" s="2"/>
      <c r="J17" s="2"/>
      <c r="K17" s="44"/>
      <c r="L17" s="42"/>
      <c r="M17" s="1"/>
      <c r="N17" s="1"/>
      <c r="O17" s="1"/>
      <c r="P17" s="1"/>
      <c r="Q17" s="1"/>
      <c r="R17" s="1"/>
    </row>
    <row r="18" spans="1:18" ht="16" customHeight="1" x14ac:dyDescent="0.35">
      <c r="A18" s="97"/>
      <c r="B18" s="62"/>
      <c r="C18" s="69"/>
      <c r="D18" s="62"/>
      <c r="E18" s="62"/>
      <c r="F18" s="63"/>
      <c r="G18" s="63"/>
      <c r="H18" s="63"/>
      <c r="I18" s="63"/>
      <c r="J18" s="63"/>
      <c r="K18" s="70"/>
      <c r="L18" s="64"/>
      <c r="M18" s="1"/>
      <c r="N18" s="1"/>
      <c r="O18" s="1"/>
      <c r="P18" s="1"/>
      <c r="Q18" s="1"/>
      <c r="R18" s="1"/>
    </row>
    <row r="19" spans="1:18" ht="16" customHeight="1" x14ac:dyDescent="0.35">
      <c r="A19" s="98"/>
      <c r="B19" s="3"/>
      <c r="C19" s="4"/>
      <c r="D19" s="3"/>
      <c r="E19" s="3"/>
      <c r="F19" s="29"/>
      <c r="G19" s="29"/>
      <c r="H19" s="29"/>
      <c r="I19" s="29"/>
      <c r="J19" s="29"/>
      <c r="K19" s="61"/>
      <c r="L19" s="65"/>
      <c r="M19" s="1"/>
      <c r="N19" s="1"/>
      <c r="O19" s="1"/>
      <c r="P19" s="1"/>
      <c r="Q19" s="1"/>
      <c r="R19" s="1"/>
    </row>
    <row r="20" spans="1:18" ht="16" customHeight="1" x14ac:dyDescent="0.35">
      <c r="A20" s="98"/>
      <c r="B20" s="3"/>
      <c r="C20" s="4"/>
      <c r="D20" s="3"/>
      <c r="E20" s="3"/>
      <c r="F20" s="29"/>
      <c r="G20" s="29"/>
      <c r="H20" s="29"/>
      <c r="I20" s="29"/>
      <c r="J20" s="29"/>
      <c r="K20" s="61"/>
      <c r="L20" s="65"/>
      <c r="M20" s="1"/>
      <c r="N20" s="1"/>
      <c r="O20" s="1"/>
      <c r="P20" s="1"/>
      <c r="Q20" s="1"/>
      <c r="R20" s="1"/>
    </row>
    <row r="21" spans="1:18" ht="16" customHeight="1" x14ac:dyDescent="0.35">
      <c r="A21" s="99"/>
      <c r="B21" s="4"/>
      <c r="C21" s="4"/>
      <c r="D21" s="3"/>
      <c r="E21" s="3"/>
      <c r="F21" s="29"/>
      <c r="G21" s="29"/>
      <c r="H21" s="29"/>
      <c r="I21" s="29"/>
      <c r="J21" s="29"/>
      <c r="K21" s="61"/>
      <c r="L21" s="93"/>
      <c r="M21" s="1"/>
      <c r="N21" s="1"/>
      <c r="O21" s="1"/>
      <c r="P21" s="1"/>
      <c r="Q21" s="1"/>
      <c r="R21" s="1"/>
    </row>
    <row r="22" spans="1:18" ht="16" customHeight="1" x14ac:dyDescent="0.35">
      <c r="A22" s="99"/>
      <c r="B22" s="4"/>
      <c r="C22" s="4"/>
      <c r="D22" s="3"/>
      <c r="E22" s="3"/>
      <c r="F22" s="29"/>
      <c r="G22" s="29"/>
      <c r="H22" s="76"/>
      <c r="I22" s="76"/>
      <c r="J22" s="76"/>
      <c r="K22" s="76"/>
      <c r="L22" s="77"/>
      <c r="M22" s="1"/>
      <c r="N22" s="1"/>
      <c r="O22" s="1"/>
      <c r="P22" s="1"/>
      <c r="Q22" s="1"/>
      <c r="R22" s="1"/>
    </row>
    <row r="23" spans="1:18" ht="16" customHeight="1" thickBot="1" x14ac:dyDescent="0.4">
      <c r="A23" s="78"/>
      <c r="B23" s="79"/>
      <c r="C23" s="79"/>
      <c r="D23" s="79"/>
      <c r="E23" s="79"/>
      <c r="F23" s="66"/>
      <c r="G23" s="66"/>
      <c r="H23" s="66"/>
      <c r="I23" s="66"/>
      <c r="J23" s="66"/>
      <c r="K23" s="67"/>
      <c r="L23" s="68"/>
      <c r="M23" s="1"/>
      <c r="N23" s="1"/>
      <c r="O23" s="1"/>
      <c r="P23" s="1"/>
      <c r="Q23" s="1"/>
      <c r="R23" s="1"/>
    </row>
    <row r="24" spans="1:18" ht="16" customHeight="1" thickBot="1" x14ac:dyDescent="0.4">
      <c r="A24" s="45"/>
      <c r="B24" s="1"/>
      <c r="C24" s="2"/>
      <c r="D24" s="1"/>
      <c r="E24" s="1"/>
      <c r="F24" s="2"/>
      <c r="G24" s="2"/>
      <c r="H24" s="2"/>
      <c r="I24" s="2"/>
      <c r="J24" s="2"/>
      <c r="K24" s="44"/>
      <c r="L24" s="42"/>
      <c r="M24" s="1"/>
      <c r="N24" s="1"/>
      <c r="O24" s="1"/>
      <c r="P24" s="1"/>
      <c r="Q24" s="1"/>
      <c r="R24" s="1"/>
    </row>
    <row r="25" spans="1:18" ht="16" customHeight="1" x14ac:dyDescent="0.35">
      <c r="A25" s="97"/>
      <c r="B25" s="62"/>
      <c r="C25" s="69"/>
      <c r="D25" s="62"/>
      <c r="E25" s="62"/>
      <c r="F25" s="63"/>
      <c r="G25" s="63"/>
      <c r="H25" s="63"/>
      <c r="I25" s="63"/>
      <c r="J25" s="63"/>
      <c r="K25" s="70"/>
      <c r="L25" s="64"/>
      <c r="M25" s="1"/>
      <c r="N25" s="1"/>
      <c r="O25" s="1"/>
      <c r="P25" s="1"/>
      <c r="Q25" s="1"/>
      <c r="R25" s="1"/>
    </row>
    <row r="26" spans="1:18" ht="16" customHeight="1" x14ac:dyDescent="0.35">
      <c r="A26" s="98"/>
      <c r="B26" s="3"/>
      <c r="C26" s="4"/>
      <c r="D26" s="3"/>
      <c r="E26" s="3"/>
      <c r="F26" s="29"/>
      <c r="G26" s="29"/>
      <c r="H26" s="29"/>
      <c r="I26" s="29"/>
      <c r="J26" s="29"/>
      <c r="K26" s="61"/>
      <c r="L26" s="65"/>
      <c r="M26" s="1"/>
      <c r="N26" s="1"/>
      <c r="O26" s="1"/>
      <c r="P26" s="1"/>
      <c r="Q26" s="1"/>
      <c r="R26" s="1"/>
    </row>
    <row r="27" spans="1:18" ht="16" customHeight="1" x14ac:dyDescent="0.35">
      <c r="A27" s="98"/>
      <c r="B27" s="3"/>
      <c r="C27" s="4"/>
      <c r="D27" s="3"/>
      <c r="E27" s="3"/>
      <c r="F27" s="29"/>
      <c r="G27" s="29"/>
      <c r="H27" s="29"/>
      <c r="I27" s="29"/>
      <c r="J27" s="29"/>
      <c r="K27" s="61"/>
      <c r="L27" s="65"/>
      <c r="M27" s="1"/>
      <c r="N27" s="1"/>
      <c r="O27" s="1"/>
      <c r="P27" s="1"/>
      <c r="Q27" s="1"/>
      <c r="R27" s="1"/>
    </row>
    <row r="28" spans="1:18" ht="16" customHeight="1" x14ac:dyDescent="0.35">
      <c r="A28" s="99"/>
      <c r="B28" s="4"/>
      <c r="C28" s="4"/>
      <c r="D28" s="3"/>
      <c r="E28" s="29" t="s">
        <v>298</v>
      </c>
      <c r="F28" s="29" t="s">
        <v>317</v>
      </c>
      <c r="G28" s="29"/>
      <c r="H28" s="29"/>
      <c r="I28" s="29"/>
      <c r="J28" s="29"/>
      <c r="K28" s="61"/>
      <c r="L28" s="93"/>
      <c r="M28" s="1"/>
      <c r="N28" s="1"/>
      <c r="O28" s="1"/>
      <c r="P28" s="1"/>
      <c r="Q28" s="1"/>
      <c r="R28" s="1"/>
    </row>
    <row r="29" spans="1:18" ht="16" customHeight="1" x14ac:dyDescent="0.35">
      <c r="A29" s="99"/>
      <c r="B29" s="4"/>
      <c r="C29" s="4"/>
      <c r="D29" s="3"/>
      <c r="E29" s="29" t="s">
        <v>309</v>
      </c>
      <c r="F29" s="29" t="s">
        <v>296</v>
      </c>
      <c r="G29" s="29"/>
      <c r="H29" s="29"/>
      <c r="I29" s="29"/>
      <c r="J29" s="29"/>
      <c r="K29" s="29"/>
      <c r="L29" s="77"/>
      <c r="M29" s="1"/>
      <c r="N29" s="1"/>
      <c r="O29" s="1"/>
      <c r="P29" s="1"/>
      <c r="Q29" s="1"/>
      <c r="R29" s="1"/>
    </row>
    <row r="30" spans="1:18" ht="16" customHeight="1" thickBot="1" x14ac:dyDescent="0.4">
      <c r="A30" s="78"/>
      <c r="B30" s="79"/>
      <c r="C30" s="79"/>
      <c r="D30" s="79"/>
      <c r="E30" s="124" t="s">
        <v>299</v>
      </c>
      <c r="F30" s="124" t="s">
        <v>321</v>
      </c>
      <c r="G30" s="66"/>
      <c r="H30" s="66"/>
      <c r="I30" s="66"/>
      <c r="J30" s="66"/>
      <c r="K30" s="67"/>
      <c r="L30" s="68"/>
      <c r="M30" s="1"/>
      <c r="N30" s="1"/>
      <c r="O30" s="1"/>
      <c r="P30" s="1"/>
      <c r="Q30" s="1"/>
      <c r="R30" s="1"/>
    </row>
    <row r="31" spans="1:18" ht="15.5" x14ac:dyDescent="0.35">
      <c r="A31" s="1"/>
      <c r="B31" s="1"/>
      <c r="C31" s="2"/>
      <c r="D31" s="1"/>
      <c r="E31" s="1"/>
      <c r="F31" s="2"/>
      <c r="G31" s="2"/>
      <c r="H31" s="35"/>
      <c r="I31" s="35"/>
      <c r="J31" s="35"/>
      <c r="K31" s="2"/>
      <c r="L31" s="42"/>
      <c r="M31" s="1"/>
      <c r="N31" s="1"/>
      <c r="O31" s="1"/>
      <c r="P31" s="1"/>
      <c r="Q31" s="1"/>
      <c r="R31" s="1"/>
    </row>
    <row r="32" spans="1:18" ht="15.5" x14ac:dyDescent="0.35">
      <c r="M32" s="42"/>
      <c r="N32" s="1"/>
      <c r="O32" s="1"/>
      <c r="P32" s="1"/>
      <c r="Q32" s="1"/>
      <c r="R32" s="1"/>
    </row>
    <row r="33" spans="1:18" ht="15.5" x14ac:dyDescent="0.3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1"/>
      <c r="N33" s="1"/>
      <c r="O33" s="1"/>
      <c r="P33" s="1"/>
      <c r="Q33" s="1"/>
      <c r="R33" s="1"/>
    </row>
    <row r="34" spans="1:18" ht="15.5" x14ac:dyDescent="0.35">
      <c r="M34" s="1"/>
      <c r="N34" s="1"/>
      <c r="O34" s="1"/>
      <c r="P34" s="1"/>
      <c r="Q34" s="1"/>
      <c r="R34" s="1"/>
    </row>
    <row r="35" spans="1:18" ht="15.5" x14ac:dyDescent="0.35">
      <c r="C35" s="2"/>
      <c r="D35" s="1"/>
      <c r="E35" s="1"/>
      <c r="M35" s="1"/>
      <c r="N35" s="1"/>
      <c r="O35" s="1"/>
      <c r="P35" s="1"/>
      <c r="Q35" s="1"/>
      <c r="R35" s="1"/>
    </row>
    <row r="36" spans="1:18" ht="15.5" x14ac:dyDescent="0.35">
      <c r="C36" s="2"/>
      <c r="D36" s="1"/>
      <c r="E36" s="1"/>
      <c r="M36" s="1"/>
      <c r="N36" s="1"/>
      <c r="O36" s="1"/>
      <c r="P36" s="1"/>
      <c r="Q36" s="1"/>
      <c r="R36" s="1"/>
    </row>
    <row r="37" spans="1:18" ht="15.5" x14ac:dyDescent="0.35">
      <c r="C37" s="2"/>
      <c r="D37" s="1"/>
      <c r="E37" s="1"/>
      <c r="M37" s="1"/>
      <c r="N37" s="1"/>
      <c r="O37" s="1"/>
      <c r="P37" s="1"/>
      <c r="Q37" s="1"/>
      <c r="R37" s="1"/>
    </row>
    <row r="38" spans="1:18" ht="15.5" x14ac:dyDescent="0.35">
      <c r="C38" s="2"/>
      <c r="D38" s="1"/>
      <c r="E38" s="1"/>
      <c r="M38" s="1"/>
      <c r="N38" s="1"/>
      <c r="O38" s="1"/>
      <c r="P38" s="1"/>
      <c r="Q38" s="1"/>
      <c r="R38" s="1"/>
    </row>
    <row r="39" spans="1:18" ht="15.5" x14ac:dyDescent="0.35">
      <c r="C39" s="2"/>
      <c r="D39" s="1"/>
      <c r="E39" s="1"/>
      <c r="M39" s="1"/>
      <c r="N39" s="1"/>
      <c r="O39" s="1"/>
      <c r="P39" s="1"/>
      <c r="Q39" s="1"/>
      <c r="R39" s="1"/>
    </row>
    <row r="40" spans="1:18" ht="15.5" x14ac:dyDescent="0.35">
      <c r="A40" s="95"/>
      <c r="B40" s="2"/>
      <c r="C40" s="2"/>
      <c r="D40" s="1"/>
      <c r="E40" s="1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5" x14ac:dyDescent="0.35">
      <c r="A41" s="1"/>
      <c r="B41" s="1"/>
      <c r="C41" s="1"/>
      <c r="D41" s="1"/>
      <c r="E41" s="1"/>
      <c r="F41" s="42"/>
      <c r="G41" s="42"/>
      <c r="H41" s="42"/>
      <c r="I41" s="42"/>
      <c r="J41" s="42"/>
      <c r="K41" s="43"/>
      <c r="L41" s="42"/>
      <c r="M41" s="1"/>
      <c r="N41" s="1"/>
      <c r="O41" s="1"/>
      <c r="P41" s="1"/>
      <c r="Q41" s="1"/>
      <c r="R41" s="1"/>
    </row>
    <row r="42" spans="1:18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mergeCells count="1">
    <mergeCell ref="A1:L1"/>
  </mergeCells>
  <phoneticPr fontId="3"/>
  <pageMargins left="0.70866141732283472" right="0.70866141732283472" top="0.55118110236220474" bottom="0.55118110236220474" header="0.31496062992125984" footer="0.31496062992125984"/>
  <pageSetup paperSize="9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1ADDE-6FBF-8B4F-B456-887700E5EEB1}">
  <dimension ref="A1:X170"/>
  <sheetViews>
    <sheetView tabSelected="1" view="pageLayout" topLeftCell="A33" zoomScaleNormal="90" workbookViewId="0">
      <selection activeCell="I38" sqref="I38"/>
    </sheetView>
  </sheetViews>
  <sheetFormatPr baseColWidth="10" defaultRowHeight="12.5" x14ac:dyDescent="0.25"/>
  <cols>
    <col min="1" max="1" width="44.36328125" customWidth="1"/>
    <col min="2" max="2" width="3.6328125" bestFit="1" customWidth="1"/>
    <col min="3" max="3" width="16.453125" style="96" bestFit="1" customWidth="1"/>
    <col min="4" max="4" width="12.453125" bestFit="1" customWidth="1"/>
    <col min="5" max="5" width="8" bestFit="1" customWidth="1"/>
    <col min="6" max="6" width="8" style="96" customWidth="1"/>
    <col min="7" max="9" width="8" customWidth="1"/>
  </cols>
  <sheetData>
    <row r="1" spans="1:23" ht="17" customHeight="1" thickBot="1" x14ac:dyDescent="0.4">
      <c r="A1" s="115" t="s">
        <v>92</v>
      </c>
      <c r="B1" s="116"/>
      <c r="C1" s="116"/>
      <c r="D1" s="116"/>
      <c r="E1" s="116"/>
      <c r="F1" s="116"/>
      <c r="G1" s="116"/>
      <c r="H1" s="116"/>
      <c r="I1" s="144"/>
      <c r="J1" s="1"/>
      <c r="K1" s="1"/>
      <c r="L1" s="1"/>
      <c r="M1" s="1"/>
      <c r="N1" s="1"/>
      <c r="O1" s="1"/>
    </row>
    <row r="2" spans="1:23" ht="17" customHeight="1" thickBot="1" x14ac:dyDescent="0.4">
      <c r="A2" s="113"/>
      <c r="B2" s="113"/>
      <c r="C2" s="113"/>
      <c r="D2" s="113"/>
      <c r="E2" s="113"/>
      <c r="F2" s="113"/>
      <c r="G2" s="113"/>
      <c r="H2" s="113"/>
      <c r="I2" s="113"/>
      <c r="J2" s="1"/>
      <c r="K2" s="1"/>
      <c r="L2" s="1"/>
      <c r="M2" s="1"/>
      <c r="N2" s="1"/>
      <c r="O2" s="1"/>
    </row>
    <row r="3" spans="1:23" ht="17" customHeight="1" thickBot="1" x14ac:dyDescent="0.4">
      <c r="A3" s="120" t="s">
        <v>93</v>
      </c>
      <c r="B3" s="91" t="s">
        <v>3</v>
      </c>
      <c r="C3" s="91" t="s">
        <v>26</v>
      </c>
      <c r="D3" s="91" t="s">
        <v>2</v>
      </c>
      <c r="E3" s="91" t="s">
        <v>68</v>
      </c>
      <c r="F3" s="91" t="s">
        <v>324</v>
      </c>
      <c r="G3" s="121"/>
      <c r="H3" s="75" t="s">
        <v>24</v>
      </c>
      <c r="I3" s="75" t="s">
        <v>6</v>
      </c>
      <c r="J3" s="1"/>
      <c r="K3" s="1"/>
      <c r="L3" s="1"/>
      <c r="M3" s="1"/>
      <c r="N3" s="1"/>
      <c r="O3" s="1"/>
    </row>
    <row r="4" spans="1:23" ht="16" customHeight="1" x14ac:dyDescent="0.35">
      <c r="A4" s="5" t="s">
        <v>94</v>
      </c>
      <c r="B4" s="63" t="s">
        <v>17</v>
      </c>
      <c r="C4" s="128" t="s">
        <v>54</v>
      </c>
      <c r="D4" s="128" t="s">
        <v>14</v>
      </c>
      <c r="E4" s="63" t="s">
        <v>317</v>
      </c>
      <c r="F4" s="63">
        <v>3</v>
      </c>
      <c r="G4" s="143"/>
      <c r="H4" s="31">
        <v>3</v>
      </c>
      <c r="I4" s="31">
        <v>40</v>
      </c>
      <c r="J4" s="1"/>
      <c r="K4" s="1"/>
      <c r="L4" s="1"/>
      <c r="M4" s="1"/>
      <c r="N4" s="1"/>
      <c r="O4" s="1"/>
    </row>
    <row r="5" spans="1:23" ht="16" customHeight="1" x14ac:dyDescent="0.35">
      <c r="A5" s="122" t="s">
        <v>95</v>
      </c>
      <c r="B5" s="29" t="s">
        <v>17</v>
      </c>
      <c r="C5" s="117" t="s">
        <v>53</v>
      </c>
      <c r="D5" s="3" t="s">
        <v>14</v>
      </c>
      <c r="E5" s="29">
        <v>3</v>
      </c>
      <c r="F5" s="29" t="s">
        <v>296</v>
      </c>
      <c r="G5" s="118"/>
      <c r="H5" s="7">
        <v>3</v>
      </c>
      <c r="I5" s="7">
        <v>40</v>
      </c>
      <c r="J5" s="1"/>
      <c r="K5" s="1"/>
      <c r="L5" s="1"/>
      <c r="M5" s="1"/>
      <c r="N5" s="1"/>
      <c r="O5" s="1"/>
    </row>
    <row r="6" spans="1:23" ht="16" customHeight="1" x14ac:dyDescent="0.35">
      <c r="A6" s="122" t="s">
        <v>96</v>
      </c>
      <c r="B6" s="29" t="s">
        <v>17</v>
      </c>
      <c r="C6" s="117" t="s">
        <v>55</v>
      </c>
      <c r="D6" s="71" t="s">
        <v>14</v>
      </c>
      <c r="E6" s="29">
        <v>3</v>
      </c>
      <c r="F6" s="29">
        <v>8</v>
      </c>
      <c r="G6" s="118"/>
      <c r="H6" s="7">
        <v>11</v>
      </c>
      <c r="I6" s="7">
        <v>36</v>
      </c>
      <c r="J6" s="1"/>
      <c r="K6" s="1"/>
      <c r="L6" s="1"/>
      <c r="M6" s="1"/>
      <c r="N6" s="1"/>
      <c r="O6" s="1"/>
    </row>
    <row r="7" spans="1:23" ht="16" customHeight="1" x14ac:dyDescent="0.35">
      <c r="A7" s="122" t="s">
        <v>97</v>
      </c>
      <c r="B7" s="29" t="s">
        <v>17</v>
      </c>
      <c r="C7" s="117" t="s">
        <v>105</v>
      </c>
      <c r="D7" s="3" t="s">
        <v>14</v>
      </c>
      <c r="E7" s="29">
        <v>5</v>
      </c>
      <c r="F7" s="29">
        <v>23</v>
      </c>
      <c r="G7" s="118"/>
      <c r="H7" s="7">
        <v>28</v>
      </c>
      <c r="I7" s="7">
        <v>24</v>
      </c>
      <c r="K7" s="111"/>
      <c r="M7" s="111"/>
      <c r="O7" s="111"/>
      <c r="Q7" s="111"/>
      <c r="S7" s="111"/>
      <c r="U7" s="111"/>
      <c r="W7" s="111"/>
    </row>
    <row r="8" spans="1:23" ht="16" customHeight="1" x14ac:dyDescent="0.35">
      <c r="A8" s="122" t="s">
        <v>98</v>
      </c>
      <c r="B8" s="29" t="s">
        <v>17</v>
      </c>
      <c r="C8" s="117" t="s">
        <v>106</v>
      </c>
      <c r="D8" s="3" t="s">
        <v>14</v>
      </c>
      <c r="E8" s="29">
        <v>3</v>
      </c>
      <c r="F8" s="29">
        <v>3</v>
      </c>
      <c r="G8" s="118"/>
      <c r="H8" s="7">
        <v>6</v>
      </c>
      <c r="I8" s="7">
        <v>38</v>
      </c>
      <c r="J8" s="1"/>
      <c r="K8" s="1"/>
      <c r="L8" s="1"/>
      <c r="M8" s="1"/>
      <c r="N8" s="1"/>
      <c r="O8" s="1"/>
    </row>
    <row r="9" spans="1:23" ht="16" customHeight="1" x14ac:dyDescent="0.35">
      <c r="A9" s="122" t="s">
        <v>99</v>
      </c>
      <c r="B9" s="29" t="s">
        <v>17</v>
      </c>
      <c r="C9" s="117" t="s">
        <v>107</v>
      </c>
      <c r="D9" s="3" t="s">
        <v>14</v>
      </c>
      <c r="E9" s="29" t="s">
        <v>317</v>
      </c>
      <c r="F9" s="29" t="s">
        <v>296</v>
      </c>
      <c r="G9" s="118"/>
      <c r="H9" s="7">
        <v>0</v>
      </c>
      <c r="I9" s="7">
        <v>41</v>
      </c>
      <c r="J9" s="1"/>
      <c r="K9" s="1"/>
      <c r="L9" s="1"/>
      <c r="M9" s="1"/>
      <c r="N9" s="1"/>
      <c r="O9" s="1"/>
    </row>
    <row r="10" spans="1:23" ht="16" customHeight="1" x14ac:dyDescent="0.35">
      <c r="A10" s="122" t="s">
        <v>100</v>
      </c>
      <c r="B10" s="29" t="s">
        <v>17</v>
      </c>
      <c r="C10" s="117" t="s">
        <v>108</v>
      </c>
      <c r="D10" s="71" t="s">
        <v>14</v>
      </c>
      <c r="E10" s="29">
        <v>3</v>
      </c>
      <c r="F10" s="29">
        <v>11</v>
      </c>
      <c r="G10" s="118"/>
      <c r="H10" s="7">
        <v>14</v>
      </c>
      <c r="I10" s="7">
        <v>33</v>
      </c>
      <c r="J10" s="1"/>
      <c r="K10" s="1"/>
      <c r="L10" s="1"/>
      <c r="M10" s="1"/>
      <c r="N10" s="1"/>
      <c r="O10" s="1"/>
    </row>
    <row r="11" spans="1:23" ht="16" customHeight="1" x14ac:dyDescent="0.35">
      <c r="A11" s="122" t="s">
        <v>101</v>
      </c>
      <c r="B11" s="29" t="s">
        <v>17</v>
      </c>
      <c r="C11" s="117" t="s">
        <v>109</v>
      </c>
      <c r="D11" s="3" t="s">
        <v>14</v>
      </c>
      <c r="E11" s="29">
        <v>3</v>
      </c>
      <c r="F11" s="29">
        <v>9</v>
      </c>
      <c r="G11" s="118"/>
      <c r="H11" s="7">
        <v>12</v>
      </c>
      <c r="I11" s="7">
        <v>35</v>
      </c>
      <c r="J11" s="1"/>
      <c r="K11" s="1"/>
      <c r="L11" s="1"/>
      <c r="M11" s="1"/>
      <c r="N11" s="1"/>
      <c r="O11" s="1"/>
    </row>
    <row r="12" spans="1:23" ht="16" customHeight="1" x14ac:dyDescent="0.35">
      <c r="A12" s="122" t="s">
        <v>102</v>
      </c>
      <c r="B12" s="29" t="s">
        <v>17</v>
      </c>
      <c r="C12" s="117" t="s">
        <v>110</v>
      </c>
      <c r="D12" s="3" t="s">
        <v>14</v>
      </c>
      <c r="E12" s="29" t="s">
        <v>321</v>
      </c>
      <c r="F12" s="29">
        <v>3</v>
      </c>
      <c r="G12" s="118"/>
      <c r="H12" s="7">
        <v>3</v>
      </c>
      <c r="I12" s="7">
        <v>40</v>
      </c>
      <c r="J12" s="1"/>
      <c r="K12" s="1"/>
      <c r="L12" s="1"/>
      <c r="M12" s="1"/>
      <c r="N12" s="1"/>
      <c r="O12" s="1"/>
    </row>
    <row r="13" spans="1:23" ht="16" customHeight="1" x14ac:dyDescent="0.35">
      <c r="A13" s="122" t="s">
        <v>103</v>
      </c>
      <c r="B13" s="29" t="s">
        <v>17</v>
      </c>
      <c r="C13" s="117" t="s">
        <v>111</v>
      </c>
      <c r="D13" s="117" t="s">
        <v>14</v>
      </c>
      <c r="E13" s="29" t="s">
        <v>296</v>
      </c>
      <c r="F13" s="29" t="s">
        <v>296</v>
      </c>
      <c r="G13" s="118"/>
      <c r="H13" s="7">
        <v>0</v>
      </c>
      <c r="I13" s="7">
        <v>41</v>
      </c>
      <c r="J13" s="1"/>
      <c r="K13" s="1"/>
      <c r="L13" s="1"/>
      <c r="M13" s="1"/>
      <c r="N13" s="1"/>
      <c r="O13" s="1"/>
    </row>
    <row r="14" spans="1:23" ht="16" customHeight="1" x14ac:dyDescent="0.35">
      <c r="A14" s="122" t="s">
        <v>104</v>
      </c>
      <c r="B14" s="29" t="s">
        <v>17</v>
      </c>
      <c r="C14" s="117" t="s">
        <v>112</v>
      </c>
      <c r="D14" s="117" t="s">
        <v>14</v>
      </c>
      <c r="E14" s="29" t="s">
        <v>296</v>
      </c>
      <c r="F14" s="29">
        <v>3</v>
      </c>
      <c r="G14" s="118"/>
      <c r="H14" s="7">
        <v>3</v>
      </c>
      <c r="I14" s="7">
        <v>40</v>
      </c>
      <c r="J14" s="1"/>
      <c r="K14" s="1"/>
      <c r="L14" s="1"/>
      <c r="M14" s="1"/>
      <c r="N14" s="1"/>
      <c r="O14" s="1"/>
    </row>
    <row r="15" spans="1:23" ht="16" customHeight="1" x14ac:dyDescent="0.35">
      <c r="A15" s="122" t="s">
        <v>116</v>
      </c>
      <c r="B15" s="29" t="s">
        <v>17</v>
      </c>
      <c r="C15" s="117" t="s">
        <v>280</v>
      </c>
      <c r="D15" s="117" t="s">
        <v>227</v>
      </c>
      <c r="E15" s="29">
        <v>3</v>
      </c>
      <c r="F15" s="29">
        <v>15</v>
      </c>
      <c r="G15" s="118"/>
      <c r="H15" s="7">
        <v>18</v>
      </c>
      <c r="I15" s="7">
        <v>30</v>
      </c>
      <c r="J15" s="1"/>
      <c r="K15" s="1"/>
      <c r="L15" s="1"/>
      <c r="M15" s="1"/>
      <c r="N15" s="1"/>
      <c r="O15" s="1"/>
    </row>
    <row r="16" spans="1:23" ht="16" customHeight="1" x14ac:dyDescent="0.35">
      <c r="A16" s="122" t="s">
        <v>119</v>
      </c>
      <c r="B16" s="29" t="s">
        <v>17</v>
      </c>
      <c r="C16" s="117" t="s">
        <v>57</v>
      </c>
      <c r="D16" s="117" t="s">
        <v>261</v>
      </c>
      <c r="E16" s="29">
        <v>11</v>
      </c>
      <c r="F16" s="29">
        <v>3</v>
      </c>
      <c r="G16" s="118"/>
      <c r="H16" s="7">
        <v>14</v>
      </c>
      <c r="I16" s="7">
        <v>33</v>
      </c>
      <c r="J16" s="1"/>
      <c r="K16" s="1"/>
      <c r="L16" s="1"/>
      <c r="M16" s="1"/>
      <c r="N16" s="1"/>
      <c r="O16" s="1"/>
    </row>
    <row r="17" spans="1:21" ht="16" customHeight="1" x14ac:dyDescent="0.35">
      <c r="A17" s="122" t="s">
        <v>344</v>
      </c>
      <c r="B17" s="29" t="s">
        <v>17</v>
      </c>
      <c r="C17" s="117" t="s">
        <v>58</v>
      </c>
      <c r="D17" s="117" t="s">
        <v>261</v>
      </c>
      <c r="E17" s="29">
        <v>40</v>
      </c>
      <c r="F17" s="29">
        <v>90</v>
      </c>
      <c r="G17" s="118"/>
      <c r="H17" s="7">
        <v>130</v>
      </c>
      <c r="I17" s="7">
        <v>5</v>
      </c>
      <c r="J17" s="1"/>
      <c r="K17" s="1"/>
      <c r="L17" s="1"/>
      <c r="M17" s="1"/>
      <c r="N17" s="1"/>
      <c r="O17" s="1"/>
    </row>
    <row r="18" spans="1:21" ht="16" customHeight="1" x14ac:dyDescent="0.35">
      <c r="A18" s="122" t="s">
        <v>120</v>
      </c>
      <c r="B18" s="29" t="s">
        <v>17</v>
      </c>
      <c r="C18" s="117" t="s">
        <v>62</v>
      </c>
      <c r="D18" s="117" t="s">
        <v>261</v>
      </c>
      <c r="E18" s="29">
        <v>3</v>
      </c>
      <c r="F18" s="29">
        <v>12</v>
      </c>
      <c r="G18" s="118"/>
      <c r="H18" s="7">
        <v>15</v>
      </c>
      <c r="I18" s="7">
        <v>32</v>
      </c>
      <c r="K18" s="111"/>
      <c r="M18" s="111"/>
      <c r="O18" s="111"/>
      <c r="Q18" s="111"/>
    </row>
    <row r="19" spans="1:21" ht="16" customHeight="1" x14ac:dyDescent="0.35">
      <c r="A19" s="122" t="s">
        <v>121</v>
      </c>
      <c r="B19" s="29" t="s">
        <v>17</v>
      </c>
      <c r="C19" s="117" t="s">
        <v>74</v>
      </c>
      <c r="D19" s="117" t="s">
        <v>261</v>
      </c>
      <c r="E19" s="29">
        <v>80</v>
      </c>
      <c r="F19" s="29">
        <v>100</v>
      </c>
      <c r="G19" s="118"/>
      <c r="H19" s="7">
        <v>180</v>
      </c>
      <c r="I19" s="7">
        <v>1</v>
      </c>
      <c r="J19" s="1"/>
      <c r="K19" s="1"/>
      <c r="L19" s="1"/>
      <c r="M19" s="1"/>
      <c r="N19" s="1"/>
      <c r="O19" s="1"/>
    </row>
    <row r="20" spans="1:21" ht="16" customHeight="1" x14ac:dyDescent="0.35">
      <c r="A20" s="122" t="s">
        <v>122</v>
      </c>
      <c r="B20" s="29" t="s">
        <v>17</v>
      </c>
      <c r="C20" s="117" t="s">
        <v>75</v>
      </c>
      <c r="D20" s="117" t="s">
        <v>261</v>
      </c>
      <c r="E20" s="29">
        <v>31</v>
      </c>
      <c r="F20" s="29">
        <v>60</v>
      </c>
      <c r="G20" s="118"/>
      <c r="H20" s="7">
        <v>91</v>
      </c>
      <c r="I20" s="7">
        <v>7</v>
      </c>
      <c r="J20" s="1"/>
      <c r="K20" s="1"/>
      <c r="L20" s="1"/>
      <c r="M20" s="1"/>
      <c r="N20" s="1"/>
      <c r="O20" s="1"/>
    </row>
    <row r="21" spans="1:21" ht="16" customHeight="1" x14ac:dyDescent="0.35">
      <c r="A21" s="122" t="s">
        <v>343</v>
      </c>
      <c r="B21" s="29" t="s">
        <v>17</v>
      </c>
      <c r="C21" s="117" t="s">
        <v>76</v>
      </c>
      <c r="D21" s="117" t="s">
        <v>261</v>
      </c>
      <c r="E21" s="29">
        <v>70</v>
      </c>
      <c r="F21" s="29">
        <v>90</v>
      </c>
      <c r="G21" s="118"/>
      <c r="H21" s="7">
        <v>160</v>
      </c>
      <c r="I21" s="7">
        <v>2</v>
      </c>
      <c r="J21" s="1"/>
      <c r="K21" s="1"/>
      <c r="L21" s="1"/>
      <c r="M21" s="1"/>
      <c r="N21" s="1"/>
      <c r="O21" s="1"/>
    </row>
    <row r="22" spans="1:21" ht="16" customHeight="1" x14ac:dyDescent="0.35">
      <c r="A22" s="122" t="s">
        <v>123</v>
      </c>
      <c r="B22" s="29" t="s">
        <v>17</v>
      </c>
      <c r="C22" s="117" t="s">
        <v>77</v>
      </c>
      <c r="D22" s="117" t="s">
        <v>261</v>
      </c>
      <c r="E22" s="29">
        <v>25</v>
      </c>
      <c r="F22" s="29">
        <v>50</v>
      </c>
      <c r="G22" s="118"/>
      <c r="H22" s="7">
        <v>75</v>
      </c>
      <c r="I22" s="7">
        <v>9</v>
      </c>
      <c r="J22" s="1"/>
      <c r="K22" s="1"/>
      <c r="L22" s="1"/>
      <c r="M22" s="1"/>
      <c r="N22" s="1"/>
      <c r="O22" s="1"/>
    </row>
    <row r="23" spans="1:21" ht="16" customHeight="1" x14ac:dyDescent="0.35">
      <c r="A23" s="122" t="s">
        <v>124</v>
      </c>
      <c r="B23" s="29" t="s">
        <v>17</v>
      </c>
      <c r="C23" s="117" t="s">
        <v>78</v>
      </c>
      <c r="D23" s="117" t="s">
        <v>261</v>
      </c>
      <c r="E23" s="29">
        <v>17</v>
      </c>
      <c r="F23" s="29">
        <v>17</v>
      </c>
      <c r="G23" s="118"/>
      <c r="H23" s="7">
        <v>34</v>
      </c>
      <c r="I23" s="7">
        <v>21</v>
      </c>
      <c r="K23" s="111"/>
      <c r="M23" s="111"/>
      <c r="O23" s="111"/>
      <c r="Q23" s="111"/>
    </row>
    <row r="24" spans="1:21" ht="16" customHeight="1" x14ac:dyDescent="0.35">
      <c r="A24" s="122" t="s">
        <v>125</v>
      </c>
      <c r="B24" s="29" t="s">
        <v>17</v>
      </c>
      <c r="C24" s="117" t="s">
        <v>79</v>
      </c>
      <c r="D24" s="117" t="s">
        <v>261</v>
      </c>
      <c r="E24" s="29">
        <v>29</v>
      </c>
      <c r="F24" s="29">
        <v>40</v>
      </c>
      <c r="G24" s="118"/>
      <c r="H24" s="7">
        <v>69</v>
      </c>
      <c r="I24" s="7">
        <v>10</v>
      </c>
      <c r="J24" s="1"/>
      <c r="K24" s="1"/>
      <c r="L24" s="1"/>
      <c r="M24" s="1"/>
      <c r="N24" s="1"/>
      <c r="O24" s="1"/>
    </row>
    <row r="25" spans="1:21" ht="16" customHeight="1" x14ac:dyDescent="0.35">
      <c r="A25" s="122" t="s">
        <v>126</v>
      </c>
      <c r="B25" s="29" t="s">
        <v>17</v>
      </c>
      <c r="C25" s="117" t="s">
        <v>87</v>
      </c>
      <c r="D25" s="117" t="s">
        <v>261</v>
      </c>
      <c r="E25" s="29">
        <v>3</v>
      </c>
      <c r="F25" s="29" t="s">
        <v>296</v>
      </c>
      <c r="G25" s="118"/>
      <c r="H25" s="7">
        <v>3</v>
      </c>
      <c r="I25" s="7">
        <v>40</v>
      </c>
      <c r="J25" s="1"/>
      <c r="K25" s="1"/>
      <c r="L25" s="1"/>
      <c r="M25" s="1"/>
      <c r="N25" s="1"/>
      <c r="O25" s="1"/>
    </row>
    <row r="26" spans="1:21" ht="16" customHeight="1" x14ac:dyDescent="0.35">
      <c r="A26" s="122" t="s">
        <v>342</v>
      </c>
      <c r="B26" s="29" t="s">
        <v>17</v>
      </c>
      <c r="C26" s="117" t="s">
        <v>80</v>
      </c>
      <c r="D26" s="117" t="s">
        <v>322</v>
      </c>
      <c r="E26" s="29" t="s">
        <v>317</v>
      </c>
      <c r="F26" s="29">
        <v>65</v>
      </c>
      <c r="G26" s="118"/>
      <c r="H26" s="7">
        <v>65</v>
      </c>
      <c r="I26" s="7">
        <v>12</v>
      </c>
      <c r="J26" s="1"/>
      <c r="K26" s="1"/>
      <c r="L26" s="1"/>
      <c r="M26" s="1"/>
      <c r="N26" s="1"/>
      <c r="O26" s="1"/>
    </row>
    <row r="27" spans="1:21" ht="16" customHeight="1" x14ac:dyDescent="0.35">
      <c r="A27" s="122" t="s">
        <v>127</v>
      </c>
      <c r="B27" s="29" t="s">
        <v>17</v>
      </c>
      <c r="C27" s="117" t="s">
        <v>81</v>
      </c>
      <c r="D27" s="117" t="s">
        <v>322</v>
      </c>
      <c r="E27" s="29">
        <v>65</v>
      </c>
      <c r="F27" s="29">
        <v>70</v>
      </c>
      <c r="G27" s="118"/>
      <c r="H27" s="7">
        <v>135</v>
      </c>
      <c r="I27" s="7">
        <v>4</v>
      </c>
      <c r="J27" s="1"/>
      <c r="K27" s="1"/>
      <c r="L27" s="1"/>
      <c r="M27" s="1"/>
      <c r="N27" s="1"/>
      <c r="O27" s="1"/>
    </row>
    <row r="28" spans="1:21" ht="16" customHeight="1" x14ac:dyDescent="0.35">
      <c r="A28" s="122" t="s">
        <v>341</v>
      </c>
      <c r="B28" s="29" t="s">
        <v>17</v>
      </c>
      <c r="C28" s="117" t="s">
        <v>82</v>
      </c>
      <c r="D28" s="117" t="s">
        <v>322</v>
      </c>
      <c r="E28" s="29" t="s">
        <v>317</v>
      </c>
      <c r="F28" s="29">
        <v>65</v>
      </c>
      <c r="G28" s="118"/>
      <c r="H28" s="7">
        <v>65</v>
      </c>
      <c r="I28" s="7">
        <v>12</v>
      </c>
      <c r="J28" s="1"/>
      <c r="K28" s="1"/>
      <c r="L28" s="1"/>
      <c r="M28" s="1"/>
      <c r="N28" s="1"/>
      <c r="O28" s="1"/>
    </row>
    <row r="29" spans="1:21" ht="16" customHeight="1" x14ac:dyDescent="0.35">
      <c r="A29" s="122" t="s">
        <v>128</v>
      </c>
      <c r="B29" s="29" t="s">
        <v>17</v>
      </c>
      <c r="C29" s="117" t="s">
        <v>83</v>
      </c>
      <c r="D29" s="117" t="s">
        <v>322</v>
      </c>
      <c r="E29" s="29">
        <v>90</v>
      </c>
      <c r="F29" s="29" t="s">
        <v>296</v>
      </c>
      <c r="G29" s="118"/>
      <c r="H29" s="7">
        <v>90</v>
      </c>
      <c r="I29" s="7">
        <v>8</v>
      </c>
      <c r="K29" s="111"/>
      <c r="M29" s="111"/>
      <c r="O29" s="111"/>
      <c r="Q29" s="111"/>
      <c r="S29" s="111"/>
      <c r="U29" s="111"/>
    </row>
    <row r="30" spans="1:21" ht="16" customHeight="1" x14ac:dyDescent="0.35">
      <c r="A30" s="122" t="s">
        <v>129</v>
      </c>
      <c r="B30" s="29" t="s">
        <v>17</v>
      </c>
      <c r="C30" s="117" t="s">
        <v>84</v>
      </c>
      <c r="D30" s="117" t="s">
        <v>322</v>
      </c>
      <c r="E30" s="29">
        <v>60</v>
      </c>
      <c r="F30" s="29">
        <v>80</v>
      </c>
      <c r="G30" s="118"/>
      <c r="H30" s="7">
        <v>140</v>
      </c>
      <c r="I30" s="7">
        <v>3</v>
      </c>
      <c r="J30" s="1"/>
      <c r="K30" s="1"/>
      <c r="L30" s="1"/>
      <c r="M30" s="1"/>
      <c r="N30" s="1"/>
      <c r="O30" s="1"/>
    </row>
    <row r="31" spans="1:21" ht="16" customHeight="1" thickBot="1" x14ac:dyDescent="0.4">
      <c r="A31" s="78" t="s">
        <v>323</v>
      </c>
      <c r="B31" s="124" t="s">
        <v>17</v>
      </c>
      <c r="C31" s="138" t="s">
        <v>164</v>
      </c>
      <c r="D31" s="129" t="s">
        <v>66</v>
      </c>
      <c r="E31" s="124">
        <v>3</v>
      </c>
      <c r="F31" s="124">
        <v>14</v>
      </c>
      <c r="G31" s="124"/>
      <c r="H31" s="127">
        <v>17</v>
      </c>
      <c r="I31" s="127">
        <v>31</v>
      </c>
      <c r="J31" s="1"/>
      <c r="K31" s="1"/>
      <c r="L31" s="1"/>
      <c r="M31" s="1"/>
      <c r="N31" s="1"/>
      <c r="O31" s="1"/>
    </row>
    <row r="32" spans="1:21" ht="16" customHeight="1" thickBot="1" x14ac:dyDescent="0.4">
      <c r="A32" s="112"/>
      <c r="B32" s="112"/>
      <c r="C32" s="112"/>
      <c r="D32" s="112"/>
      <c r="E32" s="112"/>
      <c r="F32" s="112"/>
      <c r="G32" s="114"/>
      <c r="H32" s="112"/>
      <c r="I32" s="112"/>
      <c r="J32" s="1"/>
      <c r="K32" s="1"/>
      <c r="L32" s="1"/>
      <c r="M32" s="1"/>
      <c r="N32" s="1"/>
      <c r="O32" s="1"/>
    </row>
    <row r="33" spans="1:24" ht="17" customHeight="1" thickBot="1" x14ac:dyDescent="0.4">
      <c r="A33" s="115" t="s">
        <v>92</v>
      </c>
      <c r="B33" s="116"/>
      <c r="C33" s="48"/>
      <c r="D33" s="48"/>
      <c r="E33" s="48"/>
      <c r="F33" s="48"/>
      <c r="G33" s="48"/>
      <c r="H33" s="48"/>
      <c r="I33" s="145"/>
      <c r="J33" s="1"/>
      <c r="K33" s="1"/>
      <c r="L33" s="1"/>
      <c r="M33" s="1"/>
      <c r="N33" s="1"/>
      <c r="O33" s="1"/>
    </row>
    <row r="34" spans="1:24" ht="17" customHeight="1" thickBot="1" x14ac:dyDescent="0.4">
      <c r="A34" s="137"/>
      <c r="B34" s="113"/>
      <c r="C34" s="112"/>
      <c r="D34" s="112"/>
      <c r="E34" s="112"/>
      <c r="F34" s="112"/>
      <c r="G34" s="112"/>
      <c r="H34" s="112"/>
      <c r="I34" s="112"/>
      <c r="J34" s="1"/>
      <c r="K34" s="1"/>
      <c r="L34" s="1"/>
      <c r="M34" s="1"/>
      <c r="N34" s="1"/>
      <c r="O34" s="1"/>
    </row>
    <row r="35" spans="1:24" ht="17" customHeight="1" thickBot="1" x14ac:dyDescent="0.4">
      <c r="A35" s="120" t="s">
        <v>93</v>
      </c>
      <c r="B35" s="91" t="s">
        <v>3</v>
      </c>
      <c r="C35" s="91" t="s">
        <v>26</v>
      </c>
      <c r="D35" s="91" t="s">
        <v>2</v>
      </c>
      <c r="E35" s="91" t="s">
        <v>68</v>
      </c>
      <c r="F35" s="91" t="s">
        <v>324</v>
      </c>
      <c r="G35" s="121"/>
      <c r="H35" s="75" t="s">
        <v>24</v>
      </c>
      <c r="I35" s="75" t="s">
        <v>6</v>
      </c>
      <c r="J35" s="1"/>
      <c r="K35" s="1"/>
      <c r="L35" s="1"/>
      <c r="M35" s="1"/>
      <c r="N35" s="1"/>
      <c r="O35" s="1"/>
    </row>
    <row r="36" spans="1:24" ht="16" customHeight="1" x14ac:dyDescent="0.35">
      <c r="A36" s="122" t="s">
        <v>130</v>
      </c>
      <c r="B36" s="29" t="s">
        <v>17</v>
      </c>
      <c r="C36" s="117" t="s">
        <v>85</v>
      </c>
      <c r="D36" s="117" t="s">
        <v>322</v>
      </c>
      <c r="E36" s="29">
        <v>14</v>
      </c>
      <c r="F36" s="29">
        <v>10</v>
      </c>
      <c r="G36" s="118"/>
      <c r="H36" s="7">
        <v>24</v>
      </c>
      <c r="I36" s="7">
        <v>27</v>
      </c>
      <c r="J36" s="1"/>
      <c r="K36" s="1"/>
      <c r="L36" s="1"/>
      <c r="M36" s="1"/>
      <c r="N36" s="1"/>
      <c r="O36" s="1"/>
    </row>
    <row r="37" spans="1:24" ht="16" customHeight="1" x14ac:dyDescent="0.35">
      <c r="A37" s="122" t="s">
        <v>340</v>
      </c>
      <c r="B37" s="29" t="s">
        <v>17</v>
      </c>
      <c r="C37" s="117" t="s">
        <v>86</v>
      </c>
      <c r="D37" s="117" t="s">
        <v>322</v>
      </c>
      <c r="E37" s="29" t="s">
        <v>317</v>
      </c>
      <c r="F37" s="29">
        <v>5</v>
      </c>
      <c r="G37" s="118"/>
      <c r="H37" s="7">
        <v>5</v>
      </c>
      <c r="I37" s="7">
        <v>39</v>
      </c>
      <c r="J37" s="1"/>
      <c r="K37" s="1"/>
      <c r="L37" s="1"/>
      <c r="M37" s="1"/>
      <c r="N37" s="1"/>
      <c r="O37" s="1"/>
    </row>
    <row r="38" spans="1:24" ht="16" customHeight="1" x14ac:dyDescent="0.35">
      <c r="A38" s="122" t="s">
        <v>131</v>
      </c>
      <c r="B38" s="29" t="s">
        <v>17</v>
      </c>
      <c r="C38" s="117" t="s">
        <v>147</v>
      </c>
      <c r="D38" s="117" t="s">
        <v>38</v>
      </c>
      <c r="E38" s="29">
        <v>55</v>
      </c>
      <c r="F38" s="29">
        <v>45</v>
      </c>
      <c r="G38" s="118"/>
      <c r="H38" s="7">
        <v>100</v>
      </c>
      <c r="I38" s="7">
        <v>6</v>
      </c>
      <c r="J38" s="1"/>
      <c r="K38" s="1"/>
      <c r="L38" s="1"/>
      <c r="M38" s="1"/>
      <c r="N38" s="1"/>
      <c r="O38" s="1"/>
    </row>
    <row r="39" spans="1:24" ht="16" customHeight="1" x14ac:dyDescent="0.35">
      <c r="A39" s="122" t="s">
        <v>132</v>
      </c>
      <c r="B39" s="29" t="s">
        <v>17</v>
      </c>
      <c r="C39" s="117" t="s">
        <v>157</v>
      </c>
      <c r="D39" s="117" t="s">
        <v>38</v>
      </c>
      <c r="E39" s="29">
        <v>3</v>
      </c>
      <c r="F39" s="29">
        <v>19</v>
      </c>
      <c r="G39" s="118"/>
      <c r="H39" s="7">
        <v>22</v>
      </c>
      <c r="I39" s="7">
        <v>19</v>
      </c>
      <c r="J39" s="1"/>
      <c r="K39" s="1"/>
      <c r="L39" s="1"/>
      <c r="M39" s="1"/>
      <c r="N39" s="1"/>
      <c r="O39" s="1"/>
    </row>
    <row r="40" spans="1:24" ht="16" customHeight="1" x14ac:dyDescent="0.35">
      <c r="A40" s="122" t="s">
        <v>133</v>
      </c>
      <c r="B40" s="29" t="s">
        <v>17</v>
      </c>
      <c r="C40" s="117" t="s">
        <v>148</v>
      </c>
      <c r="D40" s="117" t="s">
        <v>38</v>
      </c>
      <c r="E40" s="29">
        <v>15</v>
      </c>
      <c r="F40" s="29">
        <v>25</v>
      </c>
      <c r="G40" s="118"/>
      <c r="H40" s="7">
        <v>40</v>
      </c>
      <c r="I40" s="7">
        <v>20</v>
      </c>
      <c r="J40" s="1"/>
      <c r="K40" s="1"/>
      <c r="L40" s="1"/>
      <c r="M40" s="1"/>
      <c r="N40" s="1"/>
      <c r="O40" s="1"/>
    </row>
    <row r="41" spans="1:24" ht="16" customHeight="1" x14ac:dyDescent="0.35">
      <c r="A41" s="122" t="s">
        <v>134</v>
      </c>
      <c r="B41" s="29" t="s">
        <v>17</v>
      </c>
      <c r="C41" s="117" t="s">
        <v>158</v>
      </c>
      <c r="D41" s="117" t="s">
        <v>38</v>
      </c>
      <c r="E41" s="29" t="s">
        <v>317</v>
      </c>
      <c r="F41" s="29">
        <v>55</v>
      </c>
      <c r="G41" s="118"/>
      <c r="H41" s="7">
        <v>55</v>
      </c>
      <c r="I41" s="7">
        <v>16</v>
      </c>
      <c r="J41" s="1"/>
      <c r="K41" s="1"/>
      <c r="L41" s="1"/>
      <c r="M41" s="1"/>
      <c r="N41" s="1"/>
      <c r="O41" s="1"/>
    </row>
    <row r="42" spans="1:24" ht="16" customHeight="1" x14ac:dyDescent="0.35">
      <c r="A42" s="122" t="s">
        <v>135</v>
      </c>
      <c r="B42" s="29" t="s">
        <v>17</v>
      </c>
      <c r="C42" s="117" t="s">
        <v>149</v>
      </c>
      <c r="D42" s="117" t="s">
        <v>38</v>
      </c>
      <c r="E42" s="29">
        <v>12</v>
      </c>
      <c r="F42" s="29">
        <v>33</v>
      </c>
      <c r="G42" s="118"/>
      <c r="H42" s="7">
        <v>45</v>
      </c>
      <c r="I42" s="7">
        <v>19</v>
      </c>
      <c r="J42" s="1"/>
      <c r="K42" s="1"/>
      <c r="L42" s="1"/>
      <c r="M42" s="1"/>
      <c r="N42" s="1"/>
      <c r="O42" s="1"/>
    </row>
    <row r="43" spans="1:24" ht="16" customHeight="1" x14ac:dyDescent="0.35">
      <c r="A43" s="122" t="s">
        <v>136</v>
      </c>
      <c r="B43" s="29" t="s">
        <v>17</v>
      </c>
      <c r="C43" s="117" t="s">
        <v>150</v>
      </c>
      <c r="D43" s="117" t="s">
        <v>38</v>
      </c>
      <c r="E43" s="29">
        <v>21</v>
      </c>
      <c r="F43" s="29">
        <v>6</v>
      </c>
      <c r="G43" s="118"/>
      <c r="H43" s="7">
        <v>27</v>
      </c>
      <c r="I43" s="7">
        <v>25</v>
      </c>
      <c r="K43" s="111"/>
      <c r="M43" s="111"/>
      <c r="O43" s="111"/>
      <c r="Q43" s="111"/>
      <c r="S43" s="111"/>
      <c r="U43" s="111"/>
      <c r="W43" s="111"/>
    </row>
    <row r="44" spans="1:24" ht="16" customHeight="1" x14ac:dyDescent="0.35">
      <c r="A44" s="122" t="s">
        <v>137</v>
      </c>
      <c r="B44" s="29" t="s">
        <v>17</v>
      </c>
      <c r="C44" s="117" t="s">
        <v>151</v>
      </c>
      <c r="D44" s="117" t="s">
        <v>38</v>
      </c>
      <c r="E44" s="29">
        <v>33</v>
      </c>
      <c r="F44" s="29">
        <v>27</v>
      </c>
      <c r="G44" s="118"/>
      <c r="H44" s="7">
        <v>60</v>
      </c>
      <c r="I44" s="7">
        <v>14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24" ht="16" customHeight="1" x14ac:dyDescent="0.35">
      <c r="A45" s="122" t="s">
        <v>138</v>
      </c>
      <c r="B45" s="29" t="s">
        <v>17</v>
      </c>
      <c r="C45" s="117" t="s">
        <v>159</v>
      </c>
      <c r="D45" s="117" t="s">
        <v>38</v>
      </c>
      <c r="E45" s="29">
        <v>35</v>
      </c>
      <c r="F45" s="29">
        <v>31</v>
      </c>
      <c r="G45" s="118"/>
      <c r="H45" s="7">
        <v>66</v>
      </c>
      <c r="I45" s="7">
        <v>11</v>
      </c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4" ht="16" customHeight="1" x14ac:dyDescent="0.35">
      <c r="A46" s="122" t="s">
        <v>139</v>
      </c>
      <c r="B46" s="29" t="s">
        <v>17</v>
      </c>
      <c r="C46" s="117" t="s">
        <v>152</v>
      </c>
      <c r="D46" s="117" t="s">
        <v>38</v>
      </c>
      <c r="E46" s="29">
        <v>13</v>
      </c>
      <c r="F46" s="29">
        <v>35</v>
      </c>
      <c r="G46" s="118"/>
      <c r="H46" s="7">
        <v>48</v>
      </c>
      <c r="I46" s="7">
        <v>18</v>
      </c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4" ht="16" customHeight="1" x14ac:dyDescent="0.35">
      <c r="A47" s="122" t="s">
        <v>140</v>
      </c>
      <c r="B47" s="29" t="s">
        <v>17</v>
      </c>
      <c r="C47" s="117" t="s">
        <v>160</v>
      </c>
      <c r="D47" s="117" t="s">
        <v>38</v>
      </c>
      <c r="E47" s="29">
        <v>3</v>
      </c>
      <c r="F47" s="29">
        <v>21</v>
      </c>
      <c r="G47" s="118"/>
      <c r="H47" s="7">
        <v>24</v>
      </c>
      <c r="I47" s="7">
        <v>27</v>
      </c>
      <c r="K47" s="111"/>
      <c r="M47" s="111"/>
      <c r="O47" s="111"/>
      <c r="Q47" s="111"/>
      <c r="S47" s="111"/>
      <c r="U47" s="111"/>
      <c r="W47" s="111"/>
    </row>
    <row r="48" spans="1:24" ht="16" customHeight="1" x14ac:dyDescent="0.35">
      <c r="A48" s="122" t="s">
        <v>141</v>
      </c>
      <c r="B48" s="29" t="s">
        <v>17</v>
      </c>
      <c r="C48" s="117" t="s">
        <v>153</v>
      </c>
      <c r="D48" s="117" t="s">
        <v>38</v>
      </c>
      <c r="E48" s="29">
        <v>6</v>
      </c>
      <c r="F48" s="29">
        <v>3</v>
      </c>
      <c r="G48" s="118"/>
      <c r="H48" s="7">
        <v>9</v>
      </c>
      <c r="I48" s="7">
        <v>37</v>
      </c>
      <c r="J48" s="1"/>
      <c r="K48" s="1"/>
      <c r="L48" s="1"/>
      <c r="M48" s="1"/>
      <c r="N48" s="1"/>
      <c r="O48" s="1"/>
    </row>
    <row r="49" spans="1:15" ht="16" customHeight="1" x14ac:dyDescent="0.35">
      <c r="A49" s="122" t="s">
        <v>142</v>
      </c>
      <c r="B49" s="29" t="s">
        <v>17</v>
      </c>
      <c r="C49" s="117" t="s">
        <v>154</v>
      </c>
      <c r="D49" s="117" t="s">
        <v>38</v>
      </c>
      <c r="E49" s="29">
        <v>50</v>
      </c>
      <c r="F49" s="29">
        <v>3</v>
      </c>
      <c r="G49" s="118"/>
      <c r="H49" s="7">
        <v>53</v>
      </c>
      <c r="I49" s="7">
        <v>17</v>
      </c>
      <c r="J49" s="1"/>
      <c r="K49" s="1"/>
      <c r="L49" s="1"/>
      <c r="M49" s="1"/>
      <c r="N49" s="1"/>
      <c r="O49" s="1"/>
    </row>
    <row r="50" spans="1:15" ht="16" customHeight="1" x14ac:dyDescent="0.35">
      <c r="A50" s="122" t="s">
        <v>143</v>
      </c>
      <c r="B50" s="29" t="s">
        <v>17</v>
      </c>
      <c r="C50" s="117" t="s">
        <v>161</v>
      </c>
      <c r="D50" s="117" t="s">
        <v>38</v>
      </c>
      <c r="E50" s="29">
        <v>27</v>
      </c>
      <c r="F50" s="29">
        <v>7</v>
      </c>
      <c r="G50" s="118"/>
      <c r="H50" s="7">
        <v>34</v>
      </c>
      <c r="I50" s="7">
        <v>21</v>
      </c>
      <c r="J50" s="1"/>
      <c r="K50" s="1"/>
      <c r="L50" s="1"/>
      <c r="M50" s="1"/>
      <c r="N50" s="1"/>
      <c r="O50" s="1"/>
    </row>
    <row r="51" spans="1:15" ht="16" customHeight="1" x14ac:dyDescent="0.35">
      <c r="A51" s="122" t="s">
        <v>144</v>
      </c>
      <c r="B51" s="29" t="s">
        <v>17</v>
      </c>
      <c r="C51" s="117" t="s">
        <v>155</v>
      </c>
      <c r="D51" s="117" t="s">
        <v>38</v>
      </c>
      <c r="E51" s="29">
        <v>23</v>
      </c>
      <c r="F51" s="29">
        <v>3</v>
      </c>
      <c r="G51" s="118"/>
      <c r="H51" s="7">
        <v>26</v>
      </c>
      <c r="I51" s="7">
        <v>26</v>
      </c>
      <c r="J51" s="1"/>
      <c r="K51" s="1"/>
      <c r="L51" s="1"/>
      <c r="M51" s="1"/>
      <c r="N51" s="1"/>
      <c r="O51" s="1"/>
    </row>
    <row r="52" spans="1:15" ht="16" customHeight="1" x14ac:dyDescent="0.35">
      <c r="A52" s="122" t="s">
        <v>145</v>
      </c>
      <c r="B52" s="29" t="s">
        <v>17</v>
      </c>
      <c r="C52" s="117" t="s">
        <v>162</v>
      </c>
      <c r="D52" s="117" t="s">
        <v>38</v>
      </c>
      <c r="E52" s="29">
        <v>45</v>
      </c>
      <c r="F52" s="29">
        <v>13</v>
      </c>
      <c r="G52" s="118"/>
      <c r="H52" s="7">
        <v>58</v>
      </c>
      <c r="I52" s="7">
        <v>15</v>
      </c>
      <c r="J52" s="1"/>
      <c r="K52" s="1"/>
      <c r="L52" s="1"/>
      <c r="M52" s="1"/>
      <c r="N52" s="1"/>
      <c r="O52" s="1"/>
    </row>
    <row r="53" spans="1:15" ht="16" customHeight="1" x14ac:dyDescent="0.35">
      <c r="A53" s="122" t="s">
        <v>146</v>
      </c>
      <c r="B53" s="29" t="s">
        <v>17</v>
      </c>
      <c r="C53" s="117" t="s">
        <v>156</v>
      </c>
      <c r="D53" s="117" t="s">
        <v>38</v>
      </c>
      <c r="E53" s="29" t="s">
        <v>317</v>
      </c>
      <c r="F53" s="29">
        <v>29</v>
      </c>
      <c r="G53" s="118"/>
      <c r="H53" s="7">
        <v>29</v>
      </c>
      <c r="I53" s="7">
        <v>23</v>
      </c>
      <c r="J53" s="1"/>
      <c r="K53" s="1"/>
      <c r="L53" s="1"/>
      <c r="M53" s="1"/>
      <c r="N53" s="1"/>
      <c r="O53" s="1"/>
    </row>
    <row r="54" spans="1:15" ht="16" customHeight="1" x14ac:dyDescent="0.35">
      <c r="A54" s="122" t="s">
        <v>332</v>
      </c>
      <c r="B54" s="139" t="s">
        <v>17</v>
      </c>
      <c r="C54" s="119" t="s">
        <v>166</v>
      </c>
      <c r="D54" s="117" t="s">
        <v>66</v>
      </c>
      <c r="E54" s="29" t="s">
        <v>296</v>
      </c>
      <c r="F54" s="29" t="s">
        <v>296</v>
      </c>
      <c r="G54" s="76"/>
      <c r="H54" s="7">
        <v>0</v>
      </c>
      <c r="I54" s="7">
        <v>41</v>
      </c>
      <c r="J54" s="1"/>
      <c r="K54" s="1"/>
      <c r="L54" s="1"/>
      <c r="M54" s="1"/>
      <c r="N54" s="1"/>
      <c r="O54" s="1"/>
    </row>
    <row r="55" spans="1:15" ht="16" customHeight="1" x14ac:dyDescent="0.35">
      <c r="A55" s="122" t="s">
        <v>334</v>
      </c>
      <c r="B55" s="139" t="s">
        <v>17</v>
      </c>
      <c r="C55" s="119" t="s">
        <v>168</v>
      </c>
      <c r="D55" s="117" t="s">
        <v>66</v>
      </c>
      <c r="E55" s="29" t="s">
        <v>296</v>
      </c>
      <c r="F55" s="29" t="s">
        <v>296</v>
      </c>
      <c r="G55" s="76"/>
      <c r="H55" s="7">
        <v>0</v>
      </c>
      <c r="I55" s="7">
        <v>41</v>
      </c>
      <c r="J55" s="1"/>
      <c r="K55" s="1"/>
      <c r="L55" s="1"/>
      <c r="M55" s="1"/>
      <c r="N55" s="1"/>
      <c r="O55" s="1"/>
    </row>
    <row r="56" spans="1:15" ht="16" customHeight="1" thickBot="1" x14ac:dyDescent="0.4">
      <c r="A56" s="78" t="s">
        <v>333</v>
      </c>
      <c r="B56" s="146" t="s">
        <v>17</v>
      </c>
      <c r="C56" s="138" t="s">
        <v>170</v>
      </c>
      <c r="D56" s="129" t="s">
        <v>66</v>
      </c>
      <c r="E56" s="124" t="s">
        <v>296</v>
      </c>
      <c r="F56" s="124" t="s">
        <v>296</v>
      </c>
      <c r="G56" s="79"/>
      <c r="H56" s="10">
        <v>0</v>
      </c>
      <c r="I56" s="10">
        <v>41</v>
      </c>
      <c r="J56" s="1"/>
      <c r="K56" s="1"/>
      <c r="L56" s="1"/>
      <c r="M56" s="1"/>
      <c r="N56" s="1"/>
      <c r="O56" s="1"/>
    </row>
    <row r="57" spans="1:15" ht="16" customHeight="1" x14ac:dyDescent="0.35"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6" customHeight="1" x14ac:dyDescent="0.35">
      <c r="J58" s="1"/>
      <c r="K58" s="1"/>
      <c r="L58" s="1"/>
      <c r="M58" s="1"/>
      <c r="N58" s="1"/>
      <c r="O58" s="1"/>
    </row>
    <row r="59" spans="1:15" ht="16" customHeight="1" x14ac:dyDescent="0.35">
      <c r="A59" s="155"/>
      <c r="B59" s="155"/>
      <c r="C59" s="156"/>
      <c r="D59" s="155"/>
      <c r="E59" s="155"/>
      <c r="F59" s="156"/>
      <c r="G59" s="156"/>
      <c r="H59" s="157"/>
      <c r="I59" s="158"/>
      <c r="J59" s="1"/>
      <c r="K59" s="1"/>
      <c r="L59" s="1"/>
      <c r="M59" s="1"/>
      <c r="N59" s="1"/>
      <c r="O59" s="1"/>
    </row>
    <row r="60" spans="1:15" ht="16" customHeight="1" x14ac:dyDescent="0.35">
      <c r="A60" s="147" t="s">
        <v>335</v>
      </c>
      <c r="B60" s="147"/>
      <c r="C60" s="135"/>
      <c r="D60" s="147"/>
      <c r="E60" s="147"/>
      <c r="F60" s="135"/>
      <c r="G60" s="135"/>
      <c r="H60" s="148"/>
      <c r="I60" s="134"/>
      <c r="J60" s="1"/>
      <c r="K60" s="1"/>
      <c r="L60" s="1"/>
      <c r="M60" s="1"/>
      <c r="N60" s="1"/>
      <c r="O60" s="1"/>
    </row>
    <row r="61" spans="1:15" ht="16" customHeight="1" x14ac:dyDescent="0.35">
      <c r="J61" s="1"/>
      <c r="K61" s="1"/>
      <c r="L61" s="1"/>
      <c r="M61" s="1"/>
      <c r="N61" s="1"/>
      <c r="O61" s="1"/>
    </row>
    <row r="62" spans="1:15" ht="16" customHeight="1" x14ac:dyDescent="0.35">
      <c r="A62" s="147" t="s">
        <v>117</v>
      </c>
      <c r="B62" s="135" t="s">
        <v>17</v>
      </c>
      <c r="C62" s="134" t="s">
        <v>114</v>
      </c>
      <c r="D62" s="134" t="s">
        <v>227</v>
      </c>
      <c r="E62" s="135">
        <v>9</v>
      </c>
      <c r="F62" s="134"/>
      <c r="G62" s="136"/>
      <c r="H62" s="135"/>
      <c r="I62" s="134"/>
      <c r="J62" s="1"/>
      <c r="K62" s="1"/>
      <c r="L62" s="1"/>
      <c r="M62" s="1"/>
      <c r="N62" s="1"/>
      <c r="O62" s="1"/>
    </row>
    <row r="63" spans="1:15" ht="17" customHeight="1" x14ac:dyDescent="0.35">
      <c r="A63" s="147" t="s">
        <v>118</v>
      </c>
      <c r="B63" s="135" t="s">
        <v>17</v>
      </c>
      <c r="C63" s="134" t="s">
        <v>115</v>
      </c>
      <c r="D63" s="134" t="s">
        <v>227</v>
      </c>
      <c r="E63" s="135">
        <v>3</v>
      </c>
      <c r="F63" s="134"/>
      <c r="G63" s="136"/>
      <c r="H63" s="135"/>
      <c r="I63" s="134"/>
    </row>
    <row r="64" spans="1:15" ht="17" customHeight="1" x14ac:dyDescent="0.3">
      <c r="A64" s="151" t="s">
        <v>92</v>
      </c>
      <c r="B64" s="151"/>
      <c r="C64" s="151"/>
      <c r="D64" s="151"/>
      <c r="E64" s="151"/>
      <c r="F64" s="151"/>
      <c r="G64" s="151"/>
      <c r="H64" s="152"/>
      <c r="I64" s="150"/>
    </row>
    <row r="65" spans="1:9" ht="17" customHeight="1" x14ac:dyDescent="0.35">
      <c r="A65" s="153"/>
      <c r="B65" s="153"/>
      <c r="C65" s="153"/>
      <c r="D65" s="153"/>
      <c r="E65" s="153"/>
      <c r="F65" s="153"/>
      <c r="G65" s="153"/>
      <c r="H65" s="149"/>
      <c r="I65" s="135"/>
    </row>
    <row r="66" spans="1:9" ht="17" customHeight="1" x14ac:dyDescent="0.35">
      <c r="A66" s="152" t="s">
        <v>93</v>
      </c>
      <c r="B66" s="152" t="s">
        <v>3</v>
      </c>
      <c r="C66" s="152" t="s">
        <v>26</v>
      </c>
      <c r="D66" s="152" t="s">
        <v>2</v>
      </c>
      <c r="E66" s="152" t="s">
        <v>68</v>
      </c>
      <c r="F66" s="152" t="s">
        <v>324</v>
      </c>
      <c r="G66" s="154"/>
      <c r="H66" s="152" t="s">
        <v>6</v>
      </c>
      <c r="I66" s="135"/>
    </row>
    <row r="67" spans="1:9" ht="16" customHeight="1" x14ac:dyDescent="0.35">
      <c r="A67" s="147" t="s">
        <v>163</v>
      </c>
      <c r="B67" s="132" t="s">
        <v>17</v>
      </c>
      <c r="C67" s="133" t="s">
        <v>164</v>
      </c>
      <c r="D67" s="134" t="s">
        <v>66</v>
      </c>
      <c r="E67" s="135">
        <v>3</v>
      </c>
      <c r="F67" s="134"/>
      <c r="G67" s="136"/>
      <c r="H67" s="135"/>
      <c r="I67" s="135"/>
    </row>
    <row r="68" spans="1:9" ht="16" customHeight="1" x14ac:dyDescent="0.35">
      <c r="A68" s="147" t="s">
        <v>165</v>
      </c>
      <c r="B68" s="132" t="s">
        <v>17</v>
      </c>
      <c r="C68" s="133" t="s">
        <v>166</v>
      </c>
      <c r="D68" s="134" t="s">
        <v>66</v>
      </c>
      <c r="E68" s="135">
        <v>3</v>
      </c>
      <c r="F68" s="134"/>
      <c r="G68" s="136"/>
      <c r="H68" s="135"/>
      <c r="I68" s="150"/>
    </row>
    <row r="69" spans="1:9" ht="16" customHeight="1" x14ac:dyDescent="0.35">
      <c r="A69" s="147" t="s">
        <v>167</v>
      </c>
      <c r="B69" s="132" t="s">
        <v>17</v>
      </c>
      <c r="C69" s="133" t="s">
        <v>168</v>
      </c>
      <c r="D69" s="134" t="s">
        <v>66</v>
      </c>
      <c r="E69" s="135">
        <v>3</v>
      </c>
      <c r="F69" s="134"/>
      <c r="G69" s="136"/>
      <c r="H69" s="135"/>
      <c r="I69" s="135"/>
    </row>
    <row r="70" spans="1:9" ht="16" customHeight="1" x14ac:dyDescent="0.35">
      <c r="A70" s="147" t="s">
        <v>169</v>
      </c>
      <c r="B70" s="132" t="s">
        <v>17</v>
      </c>
      <c r="C70" s="133" t="s">
        <v>170</v>
      </c>
      <c r="D70" s="134" t="s">
        <v>66</v>
      </c>
      <c r="E70" s="135">
        <v>3</v>
      </c>
      <c r="F70" s="134"/>
      <c r="G70" s="136"/>
      <c r="H70" s="135"/>
      <c r="I70" s="135"/>
    </row>
    <row r="71" spans="1:9" ht="16" customHeight="1" x14ac:dyDescent="0.35">
      <c r="A71" s="147" t="s">
        <v>171</v>
      </c>
      <c r="B71" s="132" t="s">
        <v>17</v>
      </c>
      <c r="C71" s="133" t="s">
        <v>172</v>
      </c>
      <c r="D71" s="134" t="s">
        <v>66</v>
      </c>
      <c r="E71" s="135">
        <v>3</v>
      </c>
      <c r="F71" s="134"/>
      <c r="G71" s="136"/>
      <c r="H71" s="135"/>
      <c r="I71" s="135"/>
    </row>
    <row r="72" spans="1:9" ht="16" customHeight="1" x14ac:dyDescent="0.35">
      <c r="A72" s="147" t="s">
        <v>312</v>
      </c>
      <c r="B72" s="132" t="s">
        <v>17</v>
      </c>
      <c r="C72" s="133" t="s">
        <v>173</v>
      </c>
      <c r="D72" s="134" t="s">
        <v>66</v>
      </c>
      <c r="E72" s="135">
        <v>8</v>
      </c>
      <c r="F72" s="134"/>
      <c r="G72" s="136"/>
      <c r="H72" s="135"/>
      <c r="I72" s="135"/>
    </row>
    <row r="73" spans="1:9" ht="16" customHeight="1" x14ac:dyDescent="0.35">
      <c r="A73" s="147" t="s">
        <v>311</v>
      </c>
      <c r="B73" s="132" t="s">
        <v>17</v>
      </c>
      <c r="C73" s="133" t="s">
        <v>174</v>
      </c>
      <c r="D73" s="134" t="s">
        <v>66</v>
      </c>
      <c r="E73" s="135">
        <v>10</v>
      </c>
      <c r="F73" s="134"/>
      <c r="G73" s="136"/>
      <c r="H73" s="135"/>
      <c r="I73" s="135"/>
    </row>
    <row r="74" spans="1:9" ht="16" customHeight="1" x14ac:dyDescent="0.35">
      <c r="A74" s="147" t="s">
        <v>320</v>
      </c>
      <c r="B74" s="132" t="s">
        <v>17</v>
      </c>
      <c r="C74" s="133" t="s">
        <v>175</v>
      </c>
      <c r="D74" s="134" t="s">
        <v>66</v>
      </c>
      <c r="E74" s="135" t="s">
        <v>296</v>
      </c>
      <c r="F74" s="134"/>
      <c r="G74" s="136"/>
      <c r="H74" s="135"/>
      <c r="I74" s="135"/>
    </row>
    <row r="75" spans="1:9" ht="16" customHeight="1" x14ac:dyDescent="0.35">
      <c r="A75" s="147" t="s">
        <v>315</v>
      </c>
      <c r="B75" s="132" t="s">
        <v>17</v>
      </c>
      <c r="C75" s="133" t="s">
        <v>176</v>
      </c>
      <c r="D75" s="134" t="s">
        <v>66</v>
      </c>
      <c r="E75" s="135">
        <v>3</v>
      </c>
      <c r="F75" s="134"/>
      <c r="G75" s="136"/>
      <c r="H75" s="135"/>
      <c r="I75" s="135"/>
    </row>
    <row r="76" spans="1:9" ht="16" customHeight="1" x14ac:dyDescent="0.35">
      <c r="A76" s="147" t="s">
        <v>177</v>
      </c>
      <c r="B76" s="132" t="s">
        <v>17</v>
      </c>
      <c r="C76" s="133" t="s">
        <v>178</v>
      </c>
      <c r="D76" s="134" t="s">
        <v>66</v>
      </c>
      <c r="E76" s="149">
        <v>3</v>
      </c>
      <c r="F76" s="149"/>
      <c r="G76" s="150"/>
      <c r="H76" s="135"/>
      <c r="I76" s="135"/>
    </row>
    <row r="77" spans="1:9" ht="16" customHeight="1" x14ac:dyDescent="0.35">
      <c r="A77" s="147" t="s">
        <v>314</v>
      </c>
      <c r="B77" s="132" t="s">
        <v>17</v>
      </c>
      <c r="C77" s="133" t="s">
        <v>179</v>
      </c>
      <c r="D77" s="134" t="s">
        <v>66</v>
      </c>
      <c r="E77" s="135">
        <v>3</v>
      </c>
      <c r="F77" s="135"/>
      <c r="G77" s="135"/>
      <c r="H77" s="148"/>
      <c r="I77" s="135"/>
    </row>
    <row r="78" spans="1:9" ht="16" customHeight="1" x14ac:dyDescent="0.35">
      <c r="A78" s="147" t="s">
        <v>180</v>
      </c>
      <c r="B78" s="132" t="s">
        <v>17</v>
      </c>
      <c r="C78" s="133" t="s">
        <v>181</v>
      </c>
      <c r="D78" s="134" t="s">
        <v>66</v>
      </c>
      <c r="E78" s="135">
        <v>7</v>
      </c>
      <c r="F78" s="135"/>
      <c r="G78" s="135"/>
      <c r="H78" s="148"/>
      <c r="I78" s="135"/>
    </row>
    <row r="79" spans="1:9" ht="16" customHeight="1" x14ac:dyDescent="0.35">
      <c r="A79" s="147" t="s">
        <v>182</v>
      </c>
      <c r="B79" s="132" t="s">
        <v>17</v>
      </c>
      <c r="C79" s="133" t="s">
        <v>183</v>
      </c>
      <c r="D79" s="134" t="s">
        <v>66</v>
      </c>
      <c r="E79" s="135">
        <v>3</v>
      </c>
      <c r="F79" s="135"/>
      <c r="G79" s="135"/>
      <c r="H79" s="148"/>
      <c r="I79" s="135"/>
    </row>
    <row r="80" spans="1:9" ht="16" customHeight="1" x14ac:dyDescent="0.35">
      <c r="A80" s="147" t="s">
        <v>318</v>
      </c>
      <c r="B80" s="132" t="s">
        <v>17</v>
      </c>
      <c r="C80" s="133" t="s">
        <v>184</v>
      </c>
      <c r="D80" s="134" t="s">
        <v>66</v>
      </c>
      <c r="E80" s="135" t="s">
        <v>296</v>
      </c>
      <c r="F80" s="135"/>
      <c r="G80" s="135"/>
      <c r="H80" s="148"/>
      <c r="I80" s="135"/>
    </row>
    <row r="81" spans="1:11" ht="16" customHeight="1" x14ac:dyDescent="0.35">
      <c r="A81" s="147" t="s">
        <v>185</v>
      </c>
      <c r="B81" s="132" t="s">
        <v>17</v>
      </c>
      <c r="C81" s="133" t="s">
        <v>186</v>
      </c>
      <c r="D81" s="134" t="s">
        <v>66</v>
      </c>
      <c r="E81" s="135">
        <v>3</v>
      </c>
      <c r="F81" s="135"/>
      <c r="G81" s="135"/>
      <c r="H81" s="148"/>
      <c r="I81" s="135"/>
    </row>
    <row r="82" spans="1:11" ht="16" customHeight="1" x14ac:dyDescent="0.35">
      <c r="A82" s="147" t="s">
        <v>319</v>
      </c>
      <c r="B82" s="132" t="s">
        <v>17</v>
      </c>
      <c r="C82" s="133" t="s">
        <v>187</v>
      </c>
      <c r="D82" s="134" t="s">
        <v>66</v>
      </c>
      <c r="E82" s="135" t="s">
        <v>296</v>
      </c>
      <c r="F82" s="135"/>
      <c r="G82" s="135"/>
      <c r="H82" s="148"/>
      <c r="I82" s="135"/>
    </row>
    <row r="83" spans="1:11" ht="16" customHeight="1" x14ac:dyDescent="0.35">
      <c r="A83" s="147" t="s">
        <v>316</v>
      </c>
      <c r="B83" s="132" t="s">
        <v>17</v>
      </c>
      <c r="C83" s="133" t="s">
        <v>188</v>
      </c>
      <c r="D83" s="134" t="s">
        <v>66</v>
      </c>
      <c r="E83" s="135">
        <v>3</v>
      </c>
      <c r="F83" s="135"/>
      <c r="G83" s="135"/>
      <c r="H83" s="148"/>
      <c r="I83" s="135"/>
    </row>
    <row r="84" spans="1:11" ht="16" customHeight="1" x14ac:dyDescent="0.35">
      <c r="A84" s="147" t="s">
        <v>189</v>
      </c>
      <c r="B84" s="132" t="s">
        <v>17</v>
      </c>
      <c r="C84" s="133" t="s">
        <v>190</v>
      </c>
      <c r="D84" s="134" t="s">
        <v>66</v>
      </c>
      <c r="E84" s="135">
        <v>19</v>
      </c>
      <c r="F84" s="135"/>
      <c r="G84" s="135"/>
      <c r="H84" s="148"/>
      <c r="I84" s="135"/>
    </row>
    <row r="85" spans="1:11" ht="16" customHeight="1" x14ac:dyDescent="0.35">
      <c r="A85" s="147" t="s">
        <v>313</v>
      </c>
      <c r="B85" s="132" t="s">
        <v>17</v>
      </c>
      <c r="C85" s="133" t="s">
        <v>191</v>
      </c>
      <c r="D85" s="134" t="s">
        <v>66</v>
      </c>
      <c r="E85" s="135">
        <v>3</v>
      </c>
      <c r="F85" s="135"/>
      <c r="G85" s="135"/>
      <c r="H85" s="148"/>
      <c r="I85" s="135"/>
    </row>
    <row r="86" spans="1:11" ht="16" customHeight="1" x14ac:dyDescent="0.35">
      <c r="A86" s="147" t="s">
        <v>192</v>
      </c>
      <c r="B86" s="132" t="s">
        <v>17</v>
      </c>
      <c r="C86" s="133" t="s">
        <v>193</v>
      </c>
      <c r="D86" s="134" t="s">
        <v>66</v>
      </c>
      <c r="E86" s="135">
        <v>3</v>
      </c>
      <c r="F86" s="135"/>
      <c r="G86" s="135"/>
      <c r="H86" s="148"/>
      <c r="I86" s="135"/>
    </row>
    <row r="87" spans="1:11" ht="16" customHeight="1" x14ac:dyDescent="0.35">
      <c r="A87" s="147" t="s">
        <v>194</v>
      </c>
      <c r="B87" s="132" t="s">
        <v>17</v>
      </c>
      <c r="C87" s="133" t="s">
        <v>195</v>
      </c>
      <c r="D87" s="134" t="s">
        <v>66</v>
      </c>
      <c r="E87" s="135">
        <v>3</v>
      </c>
      <c r="F87" s="135"/>
      <c r="G87" s="135"/>
      <c r="H87" s="148"/>
      <c r="I87" s="135"/>
    </row>
    <row r="88" spans="1:11" ht="16" customHeight="1" x14ac:dyDescent="0.35">
      <c r="A88" s="147" t="s">
        <v>196</v>
      </c>
      <c r="B88" s="132" t="s">
        <v>17</v>
      </c>
      <c r="C88" s="133" t="s">
        <v>197</v>
      </c>
      <c r="D88" s="134" t="s">
        <v>66</v>
      </c>
      <c r="E88" s="135" t="s">
        <v>317</v>
      </c>
      <c r="F88" s="135"/>
      <c r="G88" s="135"/>
      <c r="H88" s="148"/>
      <c r="I88" s="135"/>
    </row>
    <row r="89" spans="1:11" ht="16" customHeight="1" x14ac:dyDescent="0.35">
      <c r="A89" s="147" t="s">
        <v>310</v>
      </c>
      <c r="B89" s="132" t="s">
        <v>17</v>
      </c>
      <c r="C89" s="133" t="s">
        <v>198</v>
      </c>
      <c r="D89" s="134" t="s">
        <v>66</v>
      </c>
      <c r="E89" s="135">
        <v>100</v>
      </c>
      <c r="F89" s="135"/>
      <c r="G89" s="135"/>
      <c r="H89" s="148"/>
      <c r="I89" s="135"/>
    </row>
    <row r="90" spans="1:11" ht="16" customHeight="1" x14ac:dyDescent="0.35">
      <c r="A90" s="147" t="s">
        <v>199</v>
      </c>
      <c r="B90" s="132" t="s">
        <v>17</v>
      </c>
      <c r="C90" s="133" t="s">
        <v>200</v>
      </c>
      <c r="D90" s="134" t="s">
        <v>66</v>
      </c>
      <c r="E90" s="135">
        <v>3</v>
      </c>
      <c r="F90" s="135"/>
      <c r="G90" s="135"/>
      <c r="H90" s="148"/>
      <c r="I90" s="135"/>
    </row>
    <row r="91" spans="1:11" ht="16" customHeight="1" x14ac:dyDescent="0.35">
      <c r="A91" s="147" t="s">
        <v>201</v>
      </c>
      <c r="B91" s="132" t="s">
        <v>17</v>
      </c>
      <c r="C91" s="133" t="s">
        <v>202</v>
      </c>
      <c r="D91" s="134" t="s">
        <v>66</v>
      </c>
      <c r="E91" s="135">
        <v>3</v>
      </c>
      <c r="F91" s="135"/>
      <c r="G91" s="135"/>
      <c r="H91" s="148"/>
      <c r="I91" s="135"/>
    </row>
    <row r="92" spans="1:11" ht="16" customHeight="1" x14ac:dyDescent="0.35">
      <c r="A92" s="147"/>
      <c r="B92" s="147"/>
      <c r="C92" s="135"/>
      <c r="D92" s="135" t="s">
        <v>298</v>
      </c>
      <c r="E92" s="135" t="s">
        <v>317</v>
      </c>
      <c r="F92" s="135"/>
      <c r="G92" s="135"/>
      <c r="H92" s="148"/>
      <c r="I92" s="135"/>
    </row>
    <row r="93" spans="1:11" ht="16" customHeight="1" x14ac:dyDescent="0.35">
      <c r="A93" s="147"/>
      <c r="B93" s="147"/>
      <c r="C93" s="135"/>
      <c r="D93" s="135" t="s">
        <v>309</v>
      </c>
      <c r="E93" s="135" t="s">
        <v>296</v>
      </c>
      <c r="F93" s="135"/>
      <c r="G93" s="135"/>
      <c r="H93" s="148"/>
      <c r="I93" s="135"/>
    </row>
    <row r="94" spans="1:11" ht="16" customHeight="1" x14ac:dyDescent="0.35">
      <c r="A94" s="147"/>
      <c r="B94" s="147"/>
      <c r="C94" s="135"/>
      <c r="D94" s="135" t="s">
        <v>299</v>
      </c>
      <c r="E94" s="135" t="s">
        <v>321</v>
      </c>
      <c r="F94" s="135"/>
      <c r="G94" s="135"/>
      <c r="H94" s="148"/>
      <c r="I94" s="135"/>
    </row>
    <row r="95" spans="1:11" ht="16" customHeight="1" x14ac:dyDescent="0.35">
      <c r="I95" s="2"/>
    </row>
    <row r="96" spans="1:11" ht="17" customHeight="1" x14ac:dyDescent="0.35">
      <c r="A96" s="45"/>
      <c r="B96" s="1"/>
      <c r="C96" s="2"/>
      <c r="D96" s="1"/>
      <c r="E96" s="1"/>
      <c r="F96" s="2"/>
      <c r="G96" s="1"/>
      <c r="H96" s="1"/>
      <c r="I96" s="1"/>
      <c r="J96" s="1"/>
      <c r="K96" s="1"/>
    </row>
    <row r="97" spans="1:11" ht="17" customHeight="1" x14ac:dyDescent="0.35">
      <c r="B97" s="1"/>
      <c r="C97" s="2"/>
      <c r="D97" s="1"/>
      <c r="E97" s="1"/>
      <c r="F97" s="2"/>
      <c r="G97" s="1"/>
      <c r="H97" s="1"/>
      <c r="I97" s="1"/>
      <c r="J97" s="1"/>
      <c r="K97" s="1"/>
    </row>
    <row r="98" spans="1:11" ht="17" customHeight="1" x14ac:dyDescent="0.35">
      <c r="I98" s="1"/>
      <c r="J98" s="1"/>
      <c r="K98" s="1"/>
    </row>
    <row r="99" spans="1:11" ht="17" customHeight="1" x14ac:dyDescent="0.35">
      <c r="A99" s="45"/>
      <c r="B99" s="1"/>
      <c r="C99" s="2"/>
      <c r="D99" s="1"/>
      <c r="E99" s="1"/>
      <c r="F99" s="2"/>
      <c r="G99" s="1"/>
      <c r="H99" s="1"/>
      <c r="I99" s="1"/>
      <c r="J99" s="1"/>
      <c r="K99" s="1"/>
    </row>
    <row r="100" spans="1:11" ht="17" customHeight="1" x14ac:dyDescent="0.35">
      <c r="A100" s="45"/>
      <c r="B100" s="1"/>
      <c r="C100" s="2"/>
      <c r="D100" s="1"/>
      <c r="E100" s="1"/>
      <c r="F100" s="2"/>
      <c r="G100" s="1"/>
      <c r="H100" s="1"/>
      <c r="I100" s="1"/>
      <c r="J100" s="1"/>
      <c r="K100" s="1"/>
    </row>
    <row r="101" spans="1:11" ht="17" customHeight="1" x14ac:dyDescent="0.35">
      <c r="A101" s="1"/>
      <c r="B101" s="1"/>
      <c r="C101" s="2"/>
      <c r="D101" s="1"/>
      <c r="E101" s="1"/>
      <c r="F101" s="2"/>
      <c r="G101" s="1"/>
      <c r="H101" s="1"/>
      <c r="I101" s="1"/>
      <c r="J101" s="1"/>
      <c r="K101" s="1"/>
    </row>
    <row r="102" spans="1:11" ht="17" customHeight="1" x14ac:dyDescent="0.35">
      <c r="A102" s="45"/>
      <c r="B102" s="1"/>
      <c r="C102" s="2"/>
      <c r="D102" s="1"/>
      <c r="E102" s="1"/>
      <c r="F102" s="2"/>
      <c r="G102" s="1"/>
      <c r="H102" s="1"/>
      <c r="I102" s="1"/>
      <c r="J102" s="1"/>
      <c r="K102" s="1"/>
    </row>
    <row r="103" spans="1:11" ht="17" customHeight="1" x14ac:dyDescent="0.35">
      <c r="A103" s="45"/>
      <c r="B103" s="1"/>
      <c r="C103" s="2"/>
      <c r="D103" s="1"/>
      <c r="E103" s="1"/>
      <c r="F103" s="2"/>
      <c r="G103" s="1"/>
      <c r="H103" s="1"/>
      <c r="I103" s="1"/>
      <c r="J103" s="1"/>
      <c r="K103" s="1"/>
    </row>
    <row r="104" spans="1:11" ht="17" customHeight="1" x14ac:dyDescent="0.35">
      <c r="A104" s="45"/>
      <c r="B104" s="1"/>
      <c r="C104" s="2"/>
      <c r="D104" s="1"/>
      <c r="E104" s="1"/>
      <c r="F104" s="2"/>
      <c r="G104" s="1"/>
      <c r="H104" s="1"/>
      <c r="I104" s="1"/>
      <c r="J104" s="1"/>
      <c r="K104" s="1"/>
    </row>
    <row r="105" spans="1:11" ht="17" customHeight="1" x14ac:dyDescent="0.35">
      <c r="A105" s="1"/>
      <c r="B105" s="1"/>
      <c r="C105" s="2"/>
      <c r="D105" s="1"/>
      <c r="E105" s="1"/>
      <c r="F105" s="2"/>
      <c r="G105" s="1"/>
      <c r="H105" s="1"/>
      <c r="I105" s="1"/>
      <c r="J105" s="1"/>
      <c r="K105" s="1"/>
    </row>
    <row r="106" spans="1:11" ht="17" customHeight="1" x14ac:dyDescent="0.35">
      <c r="A106" s="45"/>
      <c r="B106" s="1"/>
      <c r="C106" s="2"/>
      <c r="D106" s="1"/>
      <c r="E106" s="1"/>
      <c r="F106" s="2"/>
      <c r="G106" s="1"/>
      <c r="H106" s="1"/>
      <c r="I106" s="1"/>
      <c r="J106" s="1"/>
      <c r="K106" s="1"/>
    </row>
    <row r="107" spans="1:11" ht="17" customHeight="1" x14ac:dyDescent="0.35">
      <c r="A107" s="45"/>
      <c r="B107" s="1"/>
      <c r="C107" s="2"/>
      <c r="D107" s="1"/>
      <c r="E107" s="1"/>
      <c r="F107" s="2"/>
      <c r="G107" s="1"/>
      <c r="H107" s="1"/>
      <c r="I107" s="1"/>
      <c r="J107" s="1"/>
      <c r="K107" s="1"/>
    </row>
    <row r="108" spans="1:11" ht="17" customHeight="1" x14ac:dyDescent="0.35">
      <c r="A108" s="45"/>
      <c r="B108" s="1"/>
      <c r="C108" s="2"/>
      <c r="D108" s="1"/>
      <c r="E108" s="1"/>
      <c r="F108" s="2"/>
      <c r="G108" s="1"/>
      <c r="H108" s="1"/>
      <c r="I108" s="1"/>
      <c r="J108" s="1"/>
      <c r="K108" s="1"/>
    </row>
    <row r="109" spans="1:11" ht="17" customHeight="1" x14ac:dyDescent="0.35">
      <c r="B109" s="1"/>
      <c r="C109" s="2"/>
      <c r="D109" s="1"/>
      <c r="E109" s="1"/>
      <c r="F109" s="2"/>
      <c r="G109" s="1"/>
      <c r="H109" s="1"/>
      <c r="I109" s="1"/>
      <c r="J109" s="1"/>
      <c r="K109" s="1"/>
    </row>
    <row r="110" spans="1:11" ht="17" customHeight="1" x14ac:dyDescent="0.35">
      <c r="A110" s="45"/>
      <c r="B110" s="1"/>
      <c r="C110" s="2"/>
      <c r="D110" s="1"/>
      <c r="E110" s="1"/>
      <c r="F110" s="2"/>
      <c r="G110" s="1"/>
      <c r="H110" s="1"/>
      <c r="I110" s="1"/>
      <c r="J110" s="1"/>
      <c r="K110" s="1"/>
    </row>
    <row r="111" spans="1:11" ht="17" customHeight="1" x14ac:dyDescent="0.35">
      <c r="A111" s="45"/>
      <c r="B111" s="1"/>
      <c r="C111" s="2"/>
      <c r="D111" s="1"/>
      <c r="E111" s="1"/>
      <c r="F111" s="2"/>
      <c r="G111" s="1"/>
      <c r="H111" s="1"/>
      <c r="I111" s="1"/>
      <c r="J111" s="1"/>
      <c r="K111" s="1"/>
    </row>
    <row r="112" spans="1:11" ht="17" customHeight="1" x14ac:dyDescent="0.35">
      <c r="A112" s="1"/>
      <c r="B112" s="1"/>
      <c r="C112" s="2"/>
      <c r="D112" s="1"/>
      <c r="E112" s="1"/>
      <c r="F112" s="2"/>
      <c r="G112" s="1"/>
      <c r="H112" s="1"/>
      <c r="I112" s="1"/>
      <c r="J112" s="1"/>
      <c r="K112" s="1"/>
    </row>
    <row r="113" spans="1:11" ht="17" customHeight="1" x14ac:dyDescent="0.35">
      <c r="A113" s="45"/>
      <c r="B113" s="1"/>
      <c r="C113" s="2"/>
      <c r="D113" s="1"/>
      <c r="E113" s="1"/>
      <c r="F113" s="2"/>
      <c r="G113" s="1"/>
      <c r="H113" s="1"/>
      <c r="I113" s="1"/>
      <c r="J113" s="1"/>
      <c r="K113" s="1"/>
    </row>
    <row r="114" spans="1:11" ht="17" customHeight="1" x14ac:dyDescent="0.35">
      <c r="A114" s="45"/>
      <c r="B114" s="1"/>
      <c r="C114" s="2"/>
      <c r="D114" s="1"/>
      <c r="E114" s="1"/>
      <c r="F114" s="2"/>
      <c r="G114" s="1"/>
      <c r="H114" s="1"/>
      <c r="I114" s="1"/>
      <c r="J114" s="1"/>
      <c r="K114" s="1"/>
    </row>
    <row r="115" spans="1:11" ht="17" customHeight="1" x14ac:dyDescent="0.35">
      <c r="A115" s="45"/>
      <c r="B115" s="1"/>
      <c r="C115" s="2"/>
      <c r="D115" s="1"/>
      <c r="E115" s="1"/>
      <c r="F115" s="2"/>
      <c r="G115" s="1"/>
      <c r="H115" s="1"/>
      <c r="I115" s="1"/>
      <c r="J115" s="1"/>
      <c r="K115" s="1"/>
    </row>
    <row r="116" spans="1:11" ht="17" customHeight="1" x14ac:dyDescent="0.35">
      <c r="A116" s="1"/>
      <c r="B116" s="1"/>
      <c r="C116" s="2"/>
      <c r="D116" s="1"/>
      <c r="E116" s="1"/>
      <c r="F116" s="2"/>
      <c r="G116" s="1"/>
      <c r="H116" s="1"/>
      <c r="I116" s="1"/>
      <c r="J116" s="1"/>
      <c r="K116" s="1"/>
    </row>
    <row r="117" spans="1:11" ht="17" customHeight="1" x14ac:dyDescent="0.35">
      <c r="A117" s="1"/>
      <c r="B117" s="1"/>
      <c r="C117" s="2"/>
      <c r="D117" s="1"/>
      <c r="E117" s="1"/>
      <c r="F117" s="2"/>
      <c r="G117" s="1"/>
      <c r="H117" s="1"/>
      <c r="I117" s="1"/>
      <c r="J117" s="1"/>
      <c r="K117" s="1"/>
    </row>
    <row r="118" spans="1:11" ht="17" customHeight="1" x14ac:dyDescent="0.35">
      <c r="B118" s="1"/>
      <c r="C118" s="2"/>
      <c r="D118" s="1"/>
      <c r="E118" s="1"/>
      <c r="F118" s="2"/>
      <c r="G118" s="1"/>
      <c r="H118" s="1"/>
      <c r="I118" s="1"/>
      <c r="J118" s="1"/>
      <c r="K118" s="1"/>
    </row>
    <row r="119" spans="1:11" ht="17" customHeight="1" x14ac:dyDescent="0.35">
      <c r="B119" s="1"/>
      <c r="C119" s="2"/>
      <c r="D119" s="1"/>
      <c r="E119" s="1"/>
      <c r="F119" s="2"/>
      <c r="G119" s="1"/>
      <c r="H119" s="1"/>
      <c r="I119" s="1"/>
      <c r="J119" s="1"/>
      <c r="K119" s="1"/>
    </row>
    <row r="120" spans="1:11" ht="17" customHeight="1" x14ac:dyDescent="0.35">
      <c r="A120" s="1"/>
      <c r="B120" s="1"/>
      <c r="C120" s="2"/>
      <c r="D120" s="1"/>
      <c r="E120" s="1"/>
      <c r="F120" s="2"/>
      <c r="G120" s="2"/>
      <c r="H120" s="44"/>
      <c r="I120" s="42"/>
      <c r="J120" s="1"/>
      <c r="K120" s="1"/>
    </row>
    <row r="121" spans="1:11" ht="17" customHeight="1" x14ac:dyDescent="0.35">
      <c r="B121" s="2"/>
      <c r="C121" s="2"/>
      <c r="D121" s="1"/>
      <c r="E121" s="1"/>
      <c r="F121" s="2"/>
      <c r="G121" s="2"/>
      <c r="H121" s="44"/>
      <c r="I121" s="42"/>
      <c r="J121" s="1"/>
      <c r="K121" s="1"/>
    </row>
    <row r="122" spans="1:11" ht="17" customHeight="1" x14ac:dyDescent="0.35">
      <c r="B122" s="1"/>
      <c r="C122" s="2"/>
      <c r="D122" s="1"/>
      <c r="E122" s="1"/>
      <c r="F122" s="2"/>
      <c r="G122" s="1"/>
      <c r="H122" s="1"/>
      <c r="I122" s="1"/>
      <c r="J122" s="1"/>
      <c r="K122" s="1"/>
    </row>
    <row r="123" spans="1:11" ht="17" customHeight="1" x14ac:dyDescent="0.35">
      <c r="B123" s="1"/>
      <c r="C123" s="2"/>
      <c r="D123" s="1"/>
      <c r="E123" s="1"/>
      <c r="F123" s="2"/>
      <c r="G123" s="1"/>
      <c r="H123" s="1"/>
      <c r="I123" s="1"/>
      <c r="J123" s="1"/>
      <c r="K123" s="1"/>
    </row>
    <row r="124" spans="1:11" ht="17" customHeight="1" x14ac:dyDescent="0.35">
      <c r="B124" s="1"/>
      <c r="C124" s="2"/>
      <c r="D124" s="1"/>
      <c r="E124" s="1"/>
      <c r="F124" s="2"/>
      <c r="G124" s="1"/>
      <c r="H124" s="1"/>
      <c r="I124" s="1"/>
      <c r="J124" s="1"/>
      <c r="K124" s="1"/>
    </row>
    <row r="125" spans="1:11" ht="17" customHeight="1" x14ac:dyDescent="0.35">
      <c r="B125" s="1"/>
      <c r="C125" s="2"/>
      <c r="D125" s="1"/>
      <c r="E125" s="1"/>
      <c r="F125" s="2"/>
      <c r="G125" s="1"/>
      <c r="H125" s="1"/>
      <c r="I125" s="1"/>
      <c r="J125" s="1"/>
      <c r="K125" s="1"/>
    </row>
    <row r="126" spans="1:11" ht="17" customHeight="1" x14ac:dyDescent="0.35">
      <c r="B126" s="1"/>
      <c r="C126" s="2"/>
      <c r="D126" s="1"/>
      <c r="E126" s="1"/>
      <c r="F126" s="2"/>
      <c r="G126" s="1"/>
      <c r="H126" s="1"/>
      <c r="I126" s="1"/>
      <c r="J126" s="1"/>
      <c r="K126" s="1"/>
    </row>
    <row r="127" spans="1:11" ht="17" customHeight="1" x14ac:dyDescent="0.35">
      <c r="B127" s="1"/>
      <c r="C127" s="2"/>
      <c r="D127" s="1"/>
      <c r="E127" s="1"/>
      <c r="F127" s="2"/>
      <c r="G127" s="1"/>
      <c r="H127" s="1"/>
      <c r="I127" s="1"/>
      <c r="J127" s="1"/>
      <c r="K127" s="1"/>
    </row>
    <row r="128" spans="1:11" ht="17" customHeight="1" x14ac:dyDescent="0.35">
      <c r="B128" s="1"/>
      <c r="C128" s="2"/>
      <c r="D128" s="1"/>
      <c r="E128" s="1"/>
      <c r="F128" s="2"/>
      <c r="G128" s="1"/>
      <c r="H128" s="1"/>
      <c r="I128" s="1"/>
      <c r="J128" s="1"/>
      <c r="K128" s="1"/>
    </row>
    <row r="129" spans="1:11" ht="17" customHeight="1" x14ac:dyDescent="0.35">
      <c r="A129" s="1"/>
      <c r="B129" s="1"/>
      <c r="C129" s="2"/>
      <c r="D129" s="1"/>
      <c r="E129" s="1"/>
      <c r="F129" s="2"/>
      <c r="G129" s="1"/>
      <c r="H129" s="1"/>
      <c r="I129" s="1"/>
      <c r="J129" s="1"/>
      <c r="K129" s="1"/>
    </row>
    <row r="130" spans="1:11" ht="17" customHeight="1" x14ac:dyDescent="0.35">
      <c r="A130" s="1"/>
      <c r="B130" s="1"/>
      <c r="C130" s="2"/>
      <c r="D130" s="1"/>
      <c r="E130" s="1"/>
      <c r="F130" s="2"/>
      <c r="G130" s="1"/>
      <c r="H130" s="1"/>
      <c r="I130" s="1"/>
      <c r="J130" s="1"/>
      <c r="K130" s="1"/>
    </row>
    <row r="131" spans="1:11" ht="17" customHeight="1" x14ac:dyDescent="0.35">
      <c r="A131" s="1"/>
      <c r="B131" s="1"/>
      <c r="C131" s="2"/>
      <c r="D131" s="1"/>
      <c r="E131" s="1"/>
      <c r="F131" s="2"/>
      <c r="G131" s="1"/>
      <c r="H131" s="1"/>
      <c r="I131" s="1"/>
      <c r="J131" s="1"/>
      <c r="K131" s="1"/>
    </row>
    <row r="132" spans="1:11" ht="17" customHeight="1" x14ac:dyDescent="0.35">
      <c r="A132" s="1"/>
      <c r="B132" s="1"/>
      <c r="C132" s="2"/>
      <c r="D132" s="1"/>
      <c r="E132" s="1"/>
      <c r="F132" s="2"/>
      <c r="G132" s="1"/>
      <c r="H132" s="1"/>
      <c r="I132" s="1"/>
      <c r="J132" s="1"/>
      <c r="K132" s="1"/>
    </row>
    <row r="133" spans="1:11" ht="17" customHeight="1" x14ac:dyDescent="0.35">
      <c r="A133" s="1"/>
      <c r="B133" s="1"/>
      <c r="C133" s="2"/>
      <c r="D133" s="1"/>
      <c r="E133" s="1"/>
      <c r="F133" s="2"/>
      <c r="G133" s="1"/>
      <c r="H133" s="1"/>
      <c r="I133" s="1"/>
      <c r="J133" s="1"/>
      <c r="K133" s="1"/>
    </row>
    <row r="134" spans="1:11" ht="17" customHeight="1" x14ac:dyDescent="0.35">
      <c r="A134" s="1"/>
      <c r="B134" s="1"/>
      <c r="C134" s="2"/>
      <c r="D134" s="1"/>
      <c r="E134" s="1"/>
      <c r="F134" s="2"/>
      <c r="G134" s="1"/>
      <c r="H134" s="1"/>
      <c r="I134" s="1"/>
      <c r="J134" s="1"/>
      <c r="K134" s="1"/>
    </row>
    <row r="135" spans="1:11" ht="17" customHeight="1" x14ac:dyDescent="0.35">
      <c r="A135" s="1"/>
      <c r="B135" s="1"/>
      <c r="C135" s="2"/>
      <c r="D135" s="1"/>
      <c r="E135" s="1"/>
      <c r="F135" s="2"/>
      <c r="G135" s="1"/>
      <c r="H135" s="1"/>
      <c r="I135" s="1"/>
      <c r="J135" s="1"/>
      <c r="K135" s="1"/>
    </row>
    <row r="136" spans="1:11" ht="17" customHeight="1" x14ac:dyDescent="0.35">
      <c r="A136" s="1"/>
      <c r="B136" s="1"/>
      <c r="C136" s="2"/>
      <c r="D136" s="1"/>
      <c r="E136" s="1"/>
      <c r="F136" s="2"/>
      <c r="G136" s="1"/>
      <c r="H136" s="1"/>
      <c r="I136" s="1"/>
      <c r="J136" s="1"/>
      <c r="K136" s="1"/>
    </row>
    <row r="137" spans="1:11" ht="17" customHeight="1" x14ac:dyDescent="0.25"/>
    <row r="138" spans="1:11" ht="17" customHeight="1" x14ac:dyDescent="0.25"/>
    <row r="139" spans="1:11" ht="17" customHeight="1" x14ac:dyDescent="0.25"/>
    <row r="140" spans="1:11" ht="17" customHeight="1" x14ac:dyDescent="0.25"/>
    <row r="141" spans="1:11" ht="17" customHeight="1" x14ac:dyDescent="0.25"/>
    <row r="142" spans="1:11" ht="17" customHeight="1" x14ac:dyDescent="0.25"/>
    <row r="143" spans="1:11" ht="17" customHeight="1" x14ac:dyDescent="0.25"/>
    <row r="144" spans="1:11" ht="17" customHeight="1" x14ac:dyDescent="0.25"/>
    <row r="145" ht="17" customHeight="1" x14ac:dyDescent="0.25"/>
    <row r="146" ht="17" customHeight="1" x14ac:dyDescent="0.25"/>
    <row r="147" ht="17" customHeight="1" x14ac:dyDescent="0.25"/>
    <row r="148" ht="17" customHeight="1" x14ac:dyDescent="0.25"/>
    <row r="149" ht="17" customHeight="1" x14ac:dyDescent="0.25"/>
    <row r="150" ht="17" customHeight="1" x14ac:dyDescent="0.25"/>
    <row r="151" ht="17" customHeight="1" x14ac:dyDescent="0.25"/>
    <row r="152" ht="17" customHeight="1" x14ac:dyDescent="0.25"/>
    <row r="153" ht="17" customHeight="1" x14ac:dyDescent="0.25"/>
    <row r="154" ht="17" customHeight="1" x14ac:dyDescent="0.25"/>
    <row r="155" ht="17" customHeight="1" x14ac:dyDescent="0.25"/>
    <row r="156" ht="17" customHeight="1" x14ac:dyDescent="0.25"/>
    <row r="157" ht="17" customHeight="1" x14ac:dyDescent="0.25"/>
    <row r="158" ht="17" customHeight="1" x14ac:dyDescent="0.25"/>
    <row r="159" ht="17" customHeight="1" x14ac:dyDescent="0.25"/>
    <row r="160" ht="17" customHeight="1" x14ac:dyDescent="0.25"/>
    <row r="161" ht="17" customHeight="1" x14ac:dyDescent="0.25"/>
    <row r="162" ht="17" customHeight="1" x14ac:dyDescent="0.25"/>
    <row r="163" ht="17" customHeight="1" x14ac:dyDescent="0.25"/>
    <row r="164" ht="17" customHeight="1" x14ac:dyDescent="0.25"/>
    <row r="165" ht="17" customHeight="1" x14ac:dyDescent="0.25"/>
    <row r="166" ht="17" customHeight="1" x14ac:dyDescent="0.25"/>
    <row r="167" ht="17" customHeight="1" x14ac:dyDescent="0.25"/>
    <row r="168" ht="17" customHeight="1" x14ac:dyDescent="0.25"/>
    <row r="169" ht="17" customHeight="1" x14ac:dyDescent="0.25"/>
    <row r="170" ht="17" customHeight="1" x14ac:dyDescent="0.25"/>
  </sheetData>
  <pageMargins left="0.70000000000000007" right="0.70000000000000007" top="0.55314960629921262" bottom="0.55314960629921262" header="0.30000000000000004" footer="0.30000000000000004"/>
  <pageSetup paperSize="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2"/>
  <sheetViews>
    <sheetView topLeftCell="A62" zoomScaleNormal="100" workbookViewId="0">
      <selection activeCell="B73" sqref="B73"/>
    </sheetView>
  </sheetViews>
  <sheetFormatPr baseColWidth="10" defaultRowHeight="12.5" x14ac:dyDescent="0.25"/>
  <cols>
    <col min="2" max="2" width="5.1796875" bestFit="1" customWidth="1"/>
    <col min="3" max="3" width="6.81640625" bestFit="1" customWidth="1"/>
  </cols>
  <sheetData>
    <row r="1" spans="1:8" ht="15" x14ac:dyDescent="0.3">
      <c r="A1" s="163" t="s">
        <v>69</v>
      </c>
      <c r="B1" s="164"/>
      <c r="C1" s="164"/>
      <c r="D1" s="164"/>
      <c r="E1" s="164"/>
      <c r="F1" s="164"/>
      <c r="G1" s="164"/>
      <c r="H1" s="165"/>
    </row>
    <row r="2" spans="1:8" x14ac:dyDescent="0.25">
      <c r="A2" s="27"/>
      <c r="H2" s="28"/>
    </row>
    <row r="3" spans="1:8" ht="15" x14ac:dyDescent="0.3">
      <c r="A3" s="166" t="s">
        <v>50</v>
      </c>
      <c r="B3" s="167"/>
      <c r="C3" s="167"/>
      <c r="D3" s="167"/>
      <c r="E3" s="167"/>
      <c r="F3" s="167"/>
      <c r="G3" s="167"/>
      <c r="H3" s="168"/>
    </row>
    <row r="4" spans="1:8" ht="15.5" x14ac:dyDescent="0.35">
      <c r="A4" s="1"/>
      <c r="B4" s="1"/>
      <c r="C4" s="1"/>
      <c r="D4" s="1"/>
      <c r="E4" s="1"/>
    </row>
    <row r="5" spans="1:8" ht="15.5" x14ac:dyDescent="0.35">
      <c r="A5" s="1"/>
      <c r="B5" s="1"/>
      <c r="C5" s="1"/>
      <c r="D5" s="1"/>
      <c r="E5" s="1"/>
    </row>
    <row r="6" spans="1:8" ht="15.5" x14ac:dyDescent="0.35">
      <c r="A6" s="1"/>
      <c r="B6" s="29" t="s">
        <v>6</v>
      </c>
      <c r="C6" s="29" t="s">
        <v>24</v>
      </c>
      <c r="D6" s="1"/>
      <c r="E6" s="1"/>
    </row>
    <row r="7" spans="1:8" ht="15.5" x14ac:dyDescent="0.35">
      <c r="B7" s="29">
        <v>1</v>
      </c>
      <c r="C7" s="29">
        <v>100</v>
      </c>
      <c r="D7" s="1"/>
    </row>
    <row r="8" spans="1:8" ht="15.5" x14ac:dyDescent="0.35">
      <c r="B8" s="29">
        <v>2</v>
      </c>
      <c r="C8" s="29">
        <v>90</v>
      </c>
      <c r="D8" s="1"/>
    </row>
    <row r="9" spans="1:8" ht="15.5" x14ac:dyDescent="0.35">
      <c r="B9" s="29">
        <v>3</v>
      </c>
      <c r="C9" s="29">
        <v>80</v>
      </c>
      <c r="D9" s="1"/>
    </row>
    <row r="10" spans="1:8" ht="15.5" x14ac:dyDescent="0.35">
      <c r="B10" s="29">
        <v>4</v>
      </c>
      <c r="C10" s="29">
        <v>70</v>
      </c>
      <c r="D10" s="1"/>
    </row>
    <row r="11" spans="1:8" ht="15.5" x14ac:dyDescent="0.35">
      <c r="B11" s="29">
        <v>5</v>
      </c>
      <c r="C11" s="29">
        <v>65</v>
      </c>
      <c r="D11" s="1"/>
    </row>
    <row r="12" spans="1:8" ht="15.5" x14ac:dyDescent="0.35">
      <c r="B12" s="29">
        <v>6</v>
      </c>
      <c r="C12" s="29">
        <v>60</v>
      </c>
      <c r="D12" s="1"/>
    </row>
    <row r="13" spans="1:8" ht="15.5" x14ac:dyDescent="0.35">
      <c r="B13" s="29">
        <v>7</v>
      </c>
      <c r="C13" s="29">
        <v>55</v>
      </c>
      <c r="D13" s="1"/>
    </row>
    <row r="14" spans="1:8" ht="15.5" x14ac:dyDescent="0.35">
      <c r="B14" s="29">
        <v>8</v>
      </c>
      <c r="C14" s="29">
        <v>50</v>
      </c>
      <c r="D14" s="1"/>
      <c r="E14" s="1" t="s">
        <v>25</v>
      </c>
      <c r="F14" s="1"/>
      <c r="G14" s="1"/>
      <c r="H14" s="1"/>
    </row>
    <row r="15" spans="1:8" ht="15.5" x14ac:dyDescent="0.35">
      <c r="B15" s="29">
        <v>9</v>
      </c>
      <c r="C15" s="29">
        <v>45</v>
      </c>
      <c r="D15" s="1"/>
      <c r="E15" s="1"/>
      <c r="F15" s="1"/>
      <c r="G15" s="1"/>
      <c r="H15" s="1"/>
    </row>
    <row r="16" spans="1:8" ht="15.5" x14ac:dyDescent="0.35">
      <c r="B16" s="29">
        <v>10</v>
      </c>
      <c r="C16" s="29">
        <v>40</v>
      </c>
      <c r="D16" s="1"/>
      <c r="E16" s="1" t="s">
        <v>37</v>
      </c>
      <c r="F16" s="1"/>
      <c r="G16" s="1"/>
      <c r="H16" s="1"/>
    </row>
    <row r="17" spans="2:8" ht="15.5" x14ac:dyDescent="0.35">
      <c r="B17" s="29">
        <v>11</v>
      </c>
      <c r="C17" s="29">
        <v>35</v>
      </c>
      <c r="D17" s="1"/>
      <c r="E17" s="1" t="s">
        <v>36</v>
      </c>
    </row>
    <row r="18" spans="2:8" ht="15.5" x14ac:dyDescent="0.35">
      <c r="B18" s="29">
        <v>12</v>
      </c>
      <c r="C18" s="29">
        <v>33</v>
      </c>
      <c r="D18" s="1"/>
      <c r="E18" s="1" t="s">
        <v>51</v>
      </c>
      <c r="F18" s="1"/>
      <c r="G18" s="1"/>
      <c r="H18" s="1"/>
    </row>
    <row r="19" spans="2:8" ht="15.5" x14ac:dyDescent="0.35">
      <c r="B19" s="29">
        <v>13</v>
      </c>
      <c r="C19" s="29">
        <v>31</v>
      </c>
      <c r="D19" s="1"/>
      <c r="F19" s="1"/>
      <c r="G19" s="1"/>
      <c r="H19" s="1"/>
    </row>
    <row r="20" spans="2:8" ht="15.5" x14ac:dyDescent="0.35">
      <c r="B20" s="29">
        <v>14</v>
      </c>
      <c r="C20" s="29">
        <v>29</v>
      </c>
      <c r="D20" s="1"/>
      <c r="E20" s="1" t="s">
        <v>20</v>
      </c>
      <c r="F20" s="1"/>
      <c r="G20" s="1"/>
      <c r="H20" s="1"/>
    </row>
    <row r="21" spans="2:8" ht="15.5" x14ac:dyDescent="0.35">
      <c r="B21" s="29">
        <v>15</v>
      </c>
      <c r="C21" s="29">
        <v>27</v>
      </c>
      <c r="D21" s="1"/>
      <c r="E21" s="1" t="s">
        <v>7</v>
      </c>
    </row>
    <row r="22" spans="2:8" ht="15.5" x14ac:dyDescent="0.35">
      <c r="B22" s="29">
        <v>16</v>
      </c>
      <c r="C22" s="29">
        <v>25</v>
      </c>
      <c r="D22" s="1"/>
      <c r="E22" s="1" t="s">
        <v>29</v>
      </c>
    </row>
    <row r="23" spans="2:8" ht="15.5" x14ac:dyDescent="0.35">
      <c r="B23" s="29">
        <v>17</v>
      </c>
      <c r="C23" s="29">
        <v>23</v>
      </c>
      <c r="D23" s="1"/>
      <c r="E23" s="1" t="s">
        <v>0</v>
      </c>
    </row>
    <row r="24" spans="2:8" ht="15.5" x14ac:dyDescent="0.35">
      <c r="B24" s="29">
        <v>18</v>
      </c>
      <c r="C24" s="29">
        <v>21</v>
      </c>
      <c r="D24" s="1"/>
      <c r="E24" s="1" t="s">
        <v>1</v>
      </c>
    </row>
    <row r="25" spans="2:8" ht="15.5" x14ac:dyDescent="0.35">
      <c r="B25" s="29">
        <v>19</v>
      </c>
      <c r="C25" s="29">
        <v>19</v>
      </c>
      <c r="D25" s="1"/>
    </row>
    <row r="26" spans="2:8" ht="15.5" x14ac:dyDescent="0.35">
      <c r="B26" s="29">
        <v>20</v>
      </c>
      <c r="C26" s="29">
        <v>17</v>
      </c>
      <c r="D26" s="1"/>
      <c r="E26" s="1" t="s">
        <v>23</v>
      </c>
      <c r="F26" s="1"/>
      <c r="G26" s="1"/>
      <c r="H26" s="1"/>
    </row>
    <row r="27" spans="2:8" ht="15.5" x14ac:dyDescent="0.35">
      <c r="B27" s="29">
        <v>21</v>
      </c>
      <c r="C27" s="29">
        <v>15</v>
      </c>
      <c r="D27" s="1"/>
      <c r="E27" s="1" t="s">
        <v>33</v>
      </c>
      <c r="F27" s="1"/>
      <c r="G27" s="1"/>
      <c r="H27" s="1"/>
    </row>
    <row r="28" spans="2:8" ht="15.5" x14ac:dyDescent="0.35">
      <c r="B28" s="29">
        <v>22</v>
      </c>
      <c r="C28" s="29">
        <v>14</v>
      </c>
      <c r="D28" s="1"/>
      <c r="E28" s="1" t="s">
        <v>34</v>
      </c>
    </row>
    <row r="29" spans="2:8" ht="15.5" x14ac:dyDescent="0.35">
      <c r="B29" s="29">
        <v>23</v>
      </c>
      <c r="C29" s="29">
        <v>13</v>
      </c>
      <c r="D29" s="1"/>
      <c r="E29" s="1" t="s">
        <v>35</v>
      </c>
      <c r="F29" s="1"/>
      <c r="G29" s="1"/>
      <c r="H29" s="1"/>
    </row>
    <row r="30" spans="2:8" ht="15.5" x14ac:dyDescent="0.35">
      <c r="B30" s="29">
        <v>24</v>
      </c>
      <c r="C30" s="29">
        <v>12</v>
      </c>
      <c r="D30" s="1"/>
      <c r="F30" s="1"/>
      <c r="G30" s="1"/>
      <c r="H30" s="1"/>
    </row>
    <row r="31" spans="2:8" ht="15.5" x14ac:dyDescent="0.35">
      <c r="B31" s="29">
        <v>25</v>
      </c>
      <c r="C31" s="29">
        <v>11</v>
      </c>
      <c r="D31" s="1"/>
      <c r="E31" s="1" t="s">
        <v>5</v>
      </c>
      <c r="F31" s="1"/>
      <c r="G31" s="1"/>
      <c r="H31" s="1"/>
    </row>
    <row r="32" spans="2:8" ht="15.5" x14ac:dyDescent="0.35">
      <c r="B32" s="29">
        <v>26</v>
      </c>
      <c r="C32" s="29">
        <v>10</v>
      </c>
      <c r="D32" s="1"/>
      <c r="E32" s="1" t="s">
        <v>4</v>
      </c>
      <c r="F32" s="1"/>
      <c r="G32" s="1"/>
      <c r="H32" s="1"/>
    </row>
    <row r="33" spans="2:8" ht="15.5" x14ac:dyDescent="0.35">
      <c r="B33" s="29">
        <v>27</v>
      </c>
      <c r="C33" s="29">
        <v>9</v>
      </c>
      <c r="D33" s="1"/>
      <c r="E33" s="1"/>
      <c r="F33" s="1"/>
      <c r="G33" s="1"/>
      <c r="H33" s="1"/>
    </row>
    <row r="34" spans="2:8" ht="15.5" x14ac:dyDescent="0.35">
      <c r="B34" s="29">
        <v>28</v>
      </c>
      <c r="C34" s="29">
        <v>8</v>
      </c>
      <c r="D34" s="1"/>
      <c r="E34" s="1"/>
      <c r="F34" s="1"/>
      <c r="G34" s="1"/>
      <c r="H34" s="1"/>
    </row>
    <row r="35" spans="2:8" ht="15.5" x14ac:dyDescent="0.35">
      <c r="B35" s="29">
        <v>29</v>
      </c>
      <c r="C35" s="29">
        <v>7</v>
      </c>
      <c r="D35" s="1"/>
      <c r="E35" s="1"/>
      <c r="F35" s="1"/>
      <c r="G35" s="1"/>
      <c r="H35" s="1"/>
    </row>
    <row r="36" spans="2:8" ht="15.5" x14ac:dyDescent="0.35">
      <c r="B36" s="29">
        <v>30</v>
      </c>
      <c r="C36" s="29">
        <v>6</v>
      </c>
      <c r="D36" s="1"/>
      <c r="E36" s="1"/>
      <c r="F36" s="1"/>
      <c r="G36" s="1"/>
      <c r="H36" s="1"/>
    </row>
    <row r="37" spans="2:8" ht="15.5" x14ac:dyDescent="0.35">
      <c r="B37" s="29">
        <v>31</v>
      </c>
      <c r="C37" s="29">
        <v>5</v>
      </c>
      <c r="D37" s="1"/>
      <c r="E37" s="1"/>
      <c r="F37" s="1"/>
      <c r="G37" s="1"/>
      <c r="H37" s="1"/>
    </row>
    <row r="38" spans="2:8" ht="15.5" x14ac:dyDescent="0.35">
      <c r="B38" s="29">
        <v>32</v>
      </c>
      <c r="C38" s="29">
        <v>3</v>
      </c>
    </row>
    <row r="39" spans="2:8" ht="15.5" x14ac:dyDescent="0.35">
      <c r="B39" s="29">
        <v>33</v>
      </c>
      <c r="C39" s="29">
        <v>3</v>
      </c>
    </row>
    <row r="40" spans="2:8" ht="15.5" x14ac:dyDescent="0.35">
      <c r="B40" s="29">
        <v>34</v>
      </c>
      <c r="C40" s="29">
        <v>3</v>
      </c>
    </row>
    <row r="41" spans="2:8" ht="15.5" x14ac:dyDescent="0.35">
      <c r="B41" s="29">
        <v>35</v>
      </c>
      <c r="C41" s="29">
        <v>3</v>
      </c>
    </row>
    <row r="42" spans="2:8" ht="15.5" x14ac:dyDescent="0.35">
      <c r="B42" s="29">
        <v>36</v>
      </c>
      <c r="C42" s="29">
        <v>3</v>
      </c>
    </row>
    <row r="43" spans="2:8" ht="15.5" x14ac:dyDescent="0.35">
      <c r="B43" s="29">
        <v>37</v>
      </c>
      <c r="C43" s="29">
        <v>3</v>
      </c>
    </row>
    <row r="44" spans="2:8" ht="15.5" x14ac:dyDescent="0.35">
      <c r="B44" s="29">
        <v>38</v>
      </c>
      <c r="C44" s="29">
        <v>3</v>
      </c>
    </row>
    <row r="45" spans="2:8" ht="15.5" x14ac:dyDescent="0.35">
      <c r="B45" s="29">
        <v>39</v>
      </c>
      <c r="C45" s="29">
        <v>3</v>
      </c>
    </row>
    <row r="46" spans="2:8" ht="15.5" x14ac:dyDescent="0.35">
      <c r="B46" s="29">
        <v>40</v>
      </c>
      <c r="C46" s="29">
        <v>3</v>
      </c>
    </row>
    <row r="47" spans="2:8" ht="15.5" x14ac:dyDescent="0.35">
      <c r="B47" s="29">
        <v>41</v>
      </c>
      <c r="C47" s="29">
        <v>3</v>
      </c>
    </row>
    <row r="48" spans="2:8" ht="15.5" x14ac:dyDescent="0.35">
      <c r="B48" s="29">
        <v>42</v>
      </c>
      <c r="C48" s="29">
        <v>3</v>
      </c>
    </row>
    <row r="49" spans="2:3" ht="15.5" x14ac:dyDescent="0.35">
      <c r="B49" s="29">
        <v>43</v>
      </c>
      <c r="C49" s="29">
        <v>3</v>
      </c>
    </row>
    <row r="50" spans="2:3" ht="15.5" x14ac:dyDescent="0.35">
      <c r="B50" s="29">
        <v>44</v>
      </c>
      <c r="C50" s="29">
        <v>3</v>
      </c>
    </row>
    <row r="51" spans="2:3" ht="15.5" x14ac:dyDescent="0.35">
      <c r="B51" s="29">
        <v>45</v>
      </c>
      <c r="C51" s="29">
        <v>3</v>
      </c>
    </row>
    <row r="52" spans="2:3" ht="15.5" x14ac:dyDescent="0.35">
      <c r="B52" s="29">
        <v>46</v>
      </c>
      <c r="C52" s="29">
        <v>3</v>
      </c>
    </row>
    <row r="53" spans="2:3" ht="15.5" x14ac:dyDescent="0.35">
      <c r="B53" s="29">
        <v>47</v>
      </c>
      <c r="C53" s="29">
        <v>3</v>
      </c>
    </row>
    <row r="54" spans="2:3" ht="15.5" x14ac:dyDescent="0.35">
      <c r="B54" s="29">
        <v>48</v>
      </c>
      <c r="C54" s="29">
        <v>3</v>
      </c>
    </row>
    <row r="55" spans="2:3" ht="15.5" x14ac:dyDescent="0.35">
      <c r="B55" s="29">
        <v>49</v>
      </c>
      <c r="C55" s="29">
        <v>3</v>
      </c>
    </row>
    <row r="56" spans="2:3" ht="15.5" x14ac:dyDescent="0.35">
      <c r="B56" s="29">
        <v>50</v>
      </c>
      <c r="C56" s="29">
        <v>3</v>
      </c>
    </row>
    <row r="57" spans="2:3" ht="15.5" x14ac:dyDescent="0.35">
      <c r="B57" s="29">
        <v>51</v>
      </c>
      <c r="C57" s="29">
        <v>3</v>
      </c>
    </row>
    <row r="58" spans="2:3" ht="15.5" x14ac:dyDescent="0.35">
      <c r="B58" s="29">
        <v>52</v>
      </c>
      <c r="C58" s="29">
        <v>3</v>
      </c>
    </row>
    <row r="59" spans="2:3" ht="15.5" x14ac:dyDescent="0.35">
      <c r="B59" s="29">
        <v>53</v>
      </c>
      <c r="C59" s="29">
        <v>3</v>
      </c>
    </row>
    <row r="60" spans="2:3" ht="15.5" x14ac:dyDescent="0.35">
      <c r="B60" s="29">
        <v>54</v>
      </c>
      <c r="C60" s="29">
        <v>3</v>
      </c>
    </row>
    <row r="61" spans="2:3" ht="15.5" x14ac:dyDescent="0.35">
      <c r="B61" s="29">
        <v>55</v>
      </c>
      <c r="C61" s="29">
        <v>3</v>
      </c>
    </row>
    <row r="62" spans="2:3" ht="15.5" x14ac:dyDescent="0.35">
      <c r="B62" s="29">
        <v>56</v>
      </c>
      <c r="C62" s="29">
        <v>3</v>
      </c>
    </row>
    <row r="63" spans="2:3" ht="15.5" x14ac:dyDescent="0.35">
      <c r="B63" s="29">
        <v>57</v>
      </c>
      <c r="C63" s="29">
        <v>3</v>
      </c>
    </row>
    <row r="64" spans="2:3" ht="15.5" x14ac:dyDescent="0.35">
      <c r="B64" s="29">
        <v>58</v>
      </c>
      <c r="C64" s="29">
        <v>3</v>
      </c>
    </row>
    <row r="65" spans="2:3" ht="15.5" x14ac:dyDescent="0.35">
      <c r="B65" s="29">
        <v>59</v>
      </c>
      <c r="C65" s="29">
        <v>3</v>
      </c>
    </row>
    <row r="66" spans="2:3" ht="15.5" x14ac:dyDescent="0.35">
      <c r="B66" s="29">
        <v>60</v>
      </c>
      <c r="C66" s="29">
        <v>3</v>
      </c>
    </row>
    <row r="67" spans="2:3" ht="15.5" x14ac:dyDescent="0.35">
      <c r="B67" s="29">
        <v>61</v>
      </c>
      <c r="C67" s="29">
        <v>3</v>
      </c>
    </row>
    <row r="68" spans="2:3" ht="15.5" x14ac:dyDescent="0.35">
      <c r="B68" s="29">
        <v>62</v>
      </c>
      <c r="C68" s="29">
        <v>3</v>
      </c>
    </row>
    <row r="69" spans="2:3" ht="15.5" x14ac:dyDescent="0.35">
      <c r="B69" s="29">
        <v>63</v>
      </c>
      <c r="C69" s="29">
        <v>3</v>
      </c>
    </row>
    <row r="70" spans="2:3" ht="15.5" x14ac:dyDescent="0.35">
      <c r="B70" s="29" t="s">
        <v>295</v>
      </c>
      <c r="C70" s="29">
        <v>3</v>
      </c>
    </row>
    <row r="71" spans="2:3" ht="15.5" x14ac:dyDescent="0.35">
      <c r="B71" s="29" t="s">
        <v>296</v>
      </c>
      <c r="C71" s="29">
        <v>0</v>
      </c>
    </row>
    <row r="72" spans="2:3" ht="15.5" x14ac:dyDescent="0.35">
      <c r="B72" s="29" t="s">
        <v>294</v>
      </c>
      <c r="C72" s="29">
        <v>3</v>
      </c>
    </row>
  </sheetData>
  <mergeCells count="2">
    <mergeCell ref="A1:H1"/>
    <mergeCell ref="A3:H3"/>
  </mergeCells>
  <phoneticPr fontId="3"/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4"/>
  <sheetViews>
    <sheetView zoomScale="80" zoomScaleNormal="80" zoomScaleSheetLayoutView="100" workbookViewId="0">
      <selection activeCell="X22" sqref="X22"/>
    </sheetView>
  </sheetViews>
  <sheetFormatPr baseColWidth="10" defaultRowHeight="12.5" x14ac:dyDescent="0.25"/>
  <cols>
    <col min="1" max="1" width="37" customWidth="1"/>
    <col min="2" max="2" width="4.81640625" customWidth="1"/>
    <col min="3" max="3" width="4.81640625" bestFit="1" customWidth="1"/>
    <col min="4" max="5" width="4.6328125" customWidth="1"/>
    <col min="6" max="6" width="5.6328125" customWidth="1"/>
    <col min="7" max="7" width="5.81640625" customWidth="1"/>
    <col min="8" max="13" width="0.81640625" customWidth="1"/>
    <col min="14" max="14" width="4.81640625" customWidth="1"/>
    <col min="15" max="17" width="4.6328125" customWidth="1"/>
    <col min="18" max="18" width="5.81640625" customWidth="1"/>
    <col min="19" max="19" width="5.6328125" customWidth="1"/>
    <col min="20" max="20" width="12.6328125" bestFit="1" customWidth="1"/>
    <col min="21" max="21" width="11.453125" bestFit="1" customWidth="1"/>
  </cols>
  <sheetData>
    <row r="1" spans="1:21" ht="16" thickBot="1" x14ac:dyDescent="0.4">
      <c r="A1" s="169" t="s">
        <v>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</row>
    <row r="2" spans="1:21" ht="16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15.5" x14ac:dyDescent="0.35">
      <c r="A3" s="32"/>
      <c r="B3" s="180" t="s">
        <v>40</v>
      </c>
      <c r="C3" s="181"/>
      <c r="D3" s="180" t="s">
        <v>41</v>
      </c>
      <c r="E3" s="181"/>
      <c r="F3" s="178" t="s">
        <v>42</v>
      </c>
      <c r="G3" s="181"/>
      <c r="H3" s="177"/>
      <c r="I3" s="177"/>
      <c r="J3" s="177"/>
      <c r="K3" s="177"/>
      <c r="L3" s="177"/>
      <c r="M3" s="177"/>
      <c r="N3" s="180" t="s">
        <v>43</v>
      </c>
      <c r="O3" s="181"/>
      <c r="P3" s="180" t="s">
        <v>44</v>
      </c>
      <c r="Q3" s="181"/>
      <c r="R3" s="178" t="s">
        <v>45</v>
      </c>
      <c r="S3" s="179"/>
      <c r="T3" s="30" t="s">
        <v>21</v>
      </c>
      <c r="U3" s="31" t="s">
        <v>22</v>
      </c>
    </row>
    <row r="4" spans="1:21" ht="16" thickBot="1" x14ac:dyDescent="0.4">
      <c r="A4" s="34"/>
      <c r="B4" s="172" t="s">
        <v>71</v>
      </c>
      <c r="C4" s="173"/>
      <c r="D4" s="174" t="s">
        <v>72</v>
      </c>
      <c r="E4" s="175"/>
      <c r="F4" s="176" t="s">
        <v>73</v>
      </c>
      <c r="G4" s="173"/>
      <c r="H4" s="177"/>
      <c r="I4" s="177"/>
      <c r="J4" s="177"/>
      <c r="K4" s="177"/>
      <c r="L4" s="177"/>
      <c r="M4" s="177"/>
      <c r="N4" s="172" t="s">
        <v>71</v>
      </c>
      <c r="O4" s="173"/>
      <c r="P4" s="174" t="s">
        <v>72</v>
      </c>
      <c r="Q4" s="175"/>
      <c r="R4" s="176" t="s">
        <v>73</v>
      </c>
      <c r="S4" s="173"/>
      <c r="T4" s="9"/>
      <c r="U4" s="88" t="s">
        <v>59</v>
      </c>
    </row>
    <row r="5" spans="1:21" ht="16" thickBot="1" x14ac:dyDescent="0.4">
      <c r="A5" s="104" t="s">
        <v>46</v>
      </c>
      <c r="B5" s="105" t="s">
        <v>47</v>
      </c>
      <c r="C5" s="106" t="s">
        <v>48</v>
      </c>
      <c r="D5" s="105" t="s">
        <v>47</v>
      </c>
      <c r="E5" s="106" t="s">
        <v>48</v>
      </c>
      <c r="F5" s="107" t="s">
        <v>47</v>
      </c>
      <c r="G5" s="106" t="s">
        <v>48</v>
      </c>
      <c r="H5" s="1"/>
      <c r="I5" s="1"/>
      <c r="J5" s="1"/>
      <c r="K5" s="1"/>
      <c r="L5" s="1"/>
      <c r="M5" s="1"/>
      <c r="N5" s="105" t="s">
        <v>47</v>
      </c>
      <c r="O5" s="106" t="s">
        <v>48</v>
      </c>
      <c r="P5" s="105" t="s">
        <v>47</v>
      </c>
      <c r="Q5" s="106" t="s">
        <v>48</v>
      </c>
      <c r="R5" s="107" t="s">
        <v>47</v>
      </c>
      <c r="S5" s="108" t="s">
        <v>48</v>
      </c>
      <c r="T5" s="105" t="s">
        <v>48</v>
      </c>
      <c r="U5" s="106"/>
    </row>
    <row r="6" spans="1:21" ht="15.5" x14ac:dyDescent="0.35">
      <c r="A6" s="32" t="s">
        <v>52</v>
      </c>
      <c r="B6" s="12"/>
      <c r="C6" s="11"/>
      <c r="D6" s="30">
        <v>1</v>
      </c>
      <c r="E6" s="31">
        <v>5</v>
      </c>
      <c r="F6" s="102">
        <v>1</v>
      </c>
      <c r="G6" s="31">
        <v>4</v>
      </c>
      <c r="H6" s="20"/>
      <c r="I6" s="20"/>
      <c r="J6" s="20"/>
      <c r="K6" s="20"/>
      <c r="L6" s="20"/>
      <c r="M6" s="20"/>
      <c r="N6" s="5"/>
      <c r="O6" s="11"/>
      <c r="P6" s="30"/>
      <c r="Q6" s="31"/>
      <c r="R6" s="102">
        <v>2</v>
      </c>
      <c r="S6" s="103">
        <v>7</v>
      </c>
      <c r="T6" s="30">
        <v>22</v>
      </c>
      <c r="U6" s="31">
        <v>11</v>
      </c>
    </row>
    <row r="7" spans="1:21" ht="15.5" x14ac:dyDescent="0.35">
      <c r="A7" s="92"/>
      <c r="B7" s="8"/>
      <c r="C7" s="7"/>
      <c r="D7" s="6"/>
      <c r="E7" s="7"/>
      <c r="F7" s="8"/>
      <c r="G7" s="7"/>
      <c r="H7" s="2"/>
      <c r="I7" s="2"/>
      <c r="J7" s="2"/>
      <c r="K7" s="2"/>
      <c r="L7" s="2"/>
      <c r="M7" s="2"/>
      <c r="N7" s="6"/>
      <c r="O7" s="7"/>
      <c r="P7" s="6"/>
      <c r="Q7" s="7"/>
      <c r="R7" s="8"/>
      <c r="S7" s="36"/>
      <c r="T7" s="6"/>
      <c r="U7" s="7"/>
    </row>
    <row r="8" spans="1:21" ht="15.5" x14ac:dyDescent="0.35">
      <c r="A8" s="33" t="s">
        <v>56</v>
      </c>
      <c r="B8" s="8"/>
      <c r="C8" s="7"/>
      <c r="D8" s="6">
        <v>2</v>
      </c>
      <c r="E8" s="7">
        <v>9</v>
      </c>
      <c r="F8" s="8">
        <v>3</v>
      </c>
      <c r="G8" s="7">
        <v>15</v>
      </c>
      <c r="H8" s="2"/>
      <c r="I8" s="2"/>
      <c r="J8" s="2"/>
      <c r="K8" s="2"/>
      <c r="L8" s="2"/>
      <c r="M8" s="2"/>
      <c r="N8" s="6"/>
      <c r="O8" s="7"/>
      <c r="P8" s="6"/>
      <c r="Q8" s="7"/>
      <c r="R8" s="8">
        <v>4</v>
      </c>
      <c r="S8" s="36">
        <v>17</v>
      </c>
      <c r="T8" s="6">
        <v>66</v>
      </c>
      <c r="U8" s="7">
        <v>33</v>
      </c>
    </row>
    <row r="9" spans="1:21" ht="15.5" x14ac:dyDescent="0.35">
      <c r="A9" s="33"/>
      <c r="B9" s="8"/>
      <c r="C9" s="7"/>
      <c r="D9" s="6"/>
      <c r="E9" s="7"/>
      <c r="F9" s="8"/>
      <c r="G9" s="7"/>
      <c r="H9" s="2"/>
      <c r="I9" s="2"/>
      <c r="J9" s="2"/>
      <c r="K9" s="2"/>
      <c r="L9" s="2"/>
      <c r="M9" s="2"/>
      <c r="N9" s="6"/>
      <c r="O9" s="7"/>
      <c r="P9" s="6"/>
      <c r="Q9" s="7"/>
      <c r="R9" s="8"/>
      <c r="S9" s="36"/>
      <c r="T9" s="6"/>
      <c r="U9" s="7"/>
    </row>
    <row r="10" spans="1:21" ht="15.5" x14ac:dyDescent="0.35">
      <c r="A10" s="92" t="s">
        <v>63</v>
      </c>
      <c r="B10" s="8"/>
      <c r="C10" s="7"/>
      <c r="D10" s="6"/>
      <c r="E10" s="40"/>
      <c r="F10" s="6">
        <v>2</v>
      </c>
      <c r="G10" s="101">
        <v>8</v>
      </c>
      <c r="H10" s="2"/>
      <c r="I10" s="2"/>
      <c r="J10" s="2"/>
      <c r="K10" s="2"/>
      <c r="L10" s="2"/>
      <c r="M10" s="2"/>
      <c r="N10" s="6"/>
      <c r="O10" s="7"/>
      <c r="P10" s="6"/>
      <c r="Q10" s="7"/>
      <c r="R10" s="8">
        <v>2</v>
      </c>
      <c r="S10" s="36">
        <v>8</v>
      </c>
      <c r="T10" s="6">
        <v>6</v>
      </c>
      <c r="U10" s="7">
        <v>3</v>
      </c>
    </row>
    <row r="11" spans="1:21" ht="15.5" x14ac:dyDescent="0.35">
      <c r="A11" s="33"/>
      <c r="B11" s="8"/>
      <c r="C11" s="7"/>
      <c r="D11" s="6"/>
      <c r="E11" s="7"/>
      <c r="F11" s="8"/>
      <c r="G11" s="7"/>
      <c r="H11" s="2"/>
      <c r="I11" s="2"/>
      <c r="J11" s="2"/>
      <c r="K11" s="2"/>
      <c r="L11" s="2"/>
      <c r="M11" s="2"/>
      <c r="N11" s="6"/>
      <c r="O11" s="7"/>
      <c r="P11" s="6"/>
      <c r="Q11" s="7"/>
      <c r="R11" s="8"/>
      <c r="S11" s="36"/>
      <c r="T11" s="6"/>
      <c r="U11" s="7"/>
    </row>
    <row r="12" spans="1:21" ht="15.5" x14ac:dyDescent="0.35">
      <c r="A12" s="33" t="s">
        <v>65</v>
      </c>
      <c r="B12" s="8"/>
      <c r="C12" s="7"/>
      <c r="D12" s="6">
        <v>2</v>
      </c>
      <c r="E12" s="7">
        <v>8</v>
      </c>
      <c r="F12" s="8">
        <v>2</v>
      </c>
      <c r="G12" s="7">
        <v>10</v>
      </c>
      <c r="H12" s="2"/>
      <c r="I12" s="2"/>
      <c r="J12" s="2"/>
      <c r="K12" s="2"/>
      <c r="L12" s="2"/>
      <c r="M12" s="2"/>
      <c r="N12" s="6"/>
      <c r="O12" s="7"/>
      <c r="P12" s="6">
        <v>1</v>
      </c>
      <c r="Q12" s="7">
        <v>5</v>
      </c>
      <c r="R12" s="8"/>
      <c r="S12" s="36"/>
      <c r="T12" s="6">
        <v>60</v>
      </c>
      <c r="U12" s="7">
        <v>25</v>
      </c>
    </row>
    <row r="13" spans="1:21" ht="15.5" x14ac:dyDescent="0.35">
      <c r="A13" s="33"/>
      <c r="B13" s="8"/>
      <c r="C13" s="7"/>
      <c r="D13" s="6"/>
      <c r="E13" s="7"/>
      <c r="F13" s="8"/>
      <c r="G13" s="7"/>
      <c r="H13" s="2"/>
      <c r="I13" s="2"/>
      <c r="J13" s="2"/>
      <c r="K13" s="2"/>
      <c r="L13" s="2"/>
      <c r="M13" s="2"/>
      <c r="N13" s="6"/>
      <c r="O13" s="7"/>
      <c r="P13" s="6"/>
      <c r="Q13" s="7"/>
      <c r="R13" s="8"/>
      <c r="S13" s="36"/>
      <c r="T13" s="6"/>
      <c r="U13" s="7"/>
    </row>
    <row r="14" spans="1:21" ht="15.5" x14ac:dyDescent="0.35">
      <c r="A14" s="33"/>
      <c r="B14" s="8"/>
      <c r="C14" s="7"/>
      <c r="D14" s="6"/>
      <c r="E14" s="7"/>
      <c r="F14" s="8"/>
      <c r="G14" s="7"/>
      <c r="H14" s="2"/>
      <c r="I14" s="2"/>
      <c r="J14" s="2"/>
      <c r="K14" s="2"/>
      <c r="L14" s="2"/>
      <c r="M14" s="2"/>
      <c r="N14" s="6"/>
      <c r="O14" s="7"/>
      <c r="P14" s="6"/>
      <c r="Q14" s="7"/>
      <c r="R14" s="8"/>
      <c r="S14" s="36"/>
      <c r="T14" s="6"/>
      <c r="U14" s="7"/>
    </row>
    <row r="15" spans="1:21" ht="15.5" x14ac:dyDescent="0.35">
      <c r="A15" s="33"/>
      <c r="B15" s="8"/>
      <c r="C15" s="7"/>
      <c r="D15" s="6"/>
      <c r="E15" s="7"/>
      <c r="F15" s="8"/>
      <c r="G15" s="7"/>
      <c r="H15" s="2"/>
      <c r="I15" s="2"/>
      <c r="J15" s="2"/>
      <c r="K15" s="2"/>
      <c r="L15" s="2"/>
      <c r="M15" s="2"/>
      <c r="N15" s="6"/>
      <c r="O15" s="7"/>
      <c r="P15" s="6"/>
      <c r="Q15" s="7"/>
      <c r="R15" s="8"/>
      <c r="S15" s="36"/>
      <c r="T15" s="6"/>
      <c r="U15" s="7"/>
    </row>
    <row r="16" spans="1:21" ht="15.5" x14ac:dyDescent="0.35">
      <c r="A16" s="33"/>
      <c r="B16" s="8"/>
      <c r="C16" s="7"/>
      <c r="D16" s="6"/>
      <c r="E16" s="7"/>
      <c r="F16" s="8"/>
      <c r="G16" s="7"/>
      <c r="H16" s="2"/>
      <c r="I16" s="2"/>
      <c r="J16" s="2"/>
      <c r="K16" s="2"/>
      <c r="L16" s="2"/>
      <c r="M16" s="2"/>
      <c r="N16" s="6"/>
      <c r="O16" s="7"/>
      <c r="P16" s="6"/>
      <c r="Q16" s="7"/>
      <c r="R16" s="8"/>
      <c r="S16" s="36"/>
      <c r="T16" s="6"/>
      <c r="U16" s="7"/>
    </row>
    <row r="17" spans="1:22" ht="15.5" x14ac:dyDescent="0.35">
      <c r="A17" s="33"/>
      <c r="B17" s="8"/>
      <c r="C17" s="7"/>
      <c r="D17" s="6"/>
      <c r="E17" s="7"/>
      <c r="F17" s="8"/>
      <c r="G17" s="7"/>
      <c r="H17" s="2"/>
      <c r="I17" s="2"/>
      <c r="J17" s="2"/>
      <c r="K17" s="2"/>
      <c r="L17" s="2"/>
      <c r="M17" s="2"/>
      <c r="N17" s="6"/>
      <c r="O17" s="7"/>
      <c r="P17" s="6"/>
      <c r="Q17" s="7"/>
      <c r="R17" s="8"/>
      <c r="S17" s="36"/>
      <c r="T17" s="6"/>
      <c r="U17" s="7"/>
    </row>
    <row r="18" spans="1:22" ht="16" thickBot="1" x14ac:dyDescent="0.4">
      <c r="A18" s="34"/>
      <c r="B18" s="15"/>
      <c r="C18" s="14"/>
      <c r="D18" s="9"/>
      <c r="E18" s="10"/>
      <c r="F18" s="15"/>
      <c r="G18" s="14"/>
      <c r="H18" s="2"/>
      <c r="I18" s="2"/>
      <c r="J18" s="2"/>
      <c r="K18" s="2"/>
      <c r="L18" s="2"/>
      <c r="M18" s="2"/>
      <c r="N18" s="13"/>
      <c r="O18" s="14"/>
      <c r="P18" s="13"/>
      <c r="Q18" s="14"/>
      <c r="R18" s="15"/>
      <c r="S18" s="37"/>
      <c r="T18" s="9"/>
      <c r="U18" s="10"/>
    </row>
    <row r="19" spans="1:22" ht="16" thickBot="1" x14ac:dyDescent="0.4">
      <c r="A19" s="16"/>
      <c r="B19" s="17">
        <f t="shared" ref="B19:G19" si="0">SUM(B6:B18)</f>
        <v>0</v>
      </c>
      <c r="C19" s="50">
        <f t="shared" si="0"/>
        <v>0</v>
      </c>
      <c r="D19" s="17">
        <f t="shared" si="0"/>
        <v>5</v>
      </c>
      <c r="E19" s="50">
        <f t="shared" si="0"/>
        <v>22</v>
      </c>
      <c r="F19" s="18">
        <f t="shared" si="0"/>
        <v>8</v>
      </c>
      <c r="G19" s="50">
        <f t="shared" si="0"/>
        <v>37</v>
      </c>
      <c r="H19" s="53"/>
      <c r="I19" s="53"/>
      <c r="J19" s="53"/>
      <c r="K19" s="53"/>
      <c r="L19" s="53"/>
      <c r="M19" s="53"/>
      <c r="N19" s="17">
        <f t="shared" ref="N19:S19" si="1">SUM(N6:N18)</f>
        <v>0</v>
      </c>
      <c r="O19" s="50">
        <f t="shared" si="1"/>
        <v>0</v>
      </c>
      <c r="P19" s="17">
        <f t="shared" si="1"/>
        <v>1</v>
      </c>
      <c r="Q19" s="50">
        <f t="shared" si="1"/>
        <v>5</v>
      </c>
      <c r="R19" s="18">
        <f t="shared" si="1"/>
        <v>8</v>
      </c>
      <c r="S19" s="51">
        <f t="shared" si="1"/>
        <v>32</v>
      </c>
      <c r="T19" s="46">
        <f>SUM(T6:T18)</f>
        <v>154</v>
      </c>
      <c r="U19" s="38">
        <f>SUM(U6:U18)</f>
        <v>72</v>
      </c>
    </row>
    <row r="20" spans="1:22" ht="15.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</row>
    <row r="21" spans="1:22" ht="16" thickBo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</row>
    <row r="22" spans="1:22" ht="15.5" x14ac:dyDescent="0.35">
      <c r="A22" s="19" t="s">
        <v>49</v>
      </c>
      <c r="B22" s="54"/>
      <c r="C22" s="55">
        <f>B19+D19+F19</f>
        <v>13</v>
      </c>
      <c r="D22" s="55"/>
      <c r="E22" s="55" t="s">
        <v>8</v>
      </c>
      <c r="F22" s="55"/>
      <c r="G22" s="56"/>
      <c r="H22" s="20"/>
      <c r="I22" s="20"/>
      <c r="J22" s="20"/>
      <c r="K22" s="20"/>
      <c r="L22" s="20"/>
      <c r="M22" s="20"/>
      <c r="N22" s="54"/>
      <c r="O22" s="55">
        <f>N19+P19+R19</f>
        <v>9</v>
      </c>
      <c r="P22" s="55"/>
      <c r="Q22" s="55" t="s">
        <v>9</v>
      </c>
      <c r="R22" s="55"/>
      <c r="S22" s="56"/>
      <c r="T22" s="52"/>
      <c r="U22" s="39"/>
    </row>
    <row r="23" spans="1:22" ht="15.5" x14ac:dyDescent="0.35">
      <c r="A23" s="22"/>
      <c r="B23" s="22"/>
      <c r="C23" s="1"/>
      <c r="D23" s="1"/>
      <c r="E23" s="1"/>
      <c r="F23" s="1"/>
      <c r="G23" s="23"/>
      <c r="H23" s="1"/>
      <c r="I23" s="1"/>
      <c r="J23" s="1"/>
      <c r="K23" s="1"/>
      <c r="L23" s="1"/>
      <c r="M23" s="1"/>
      <c r="N23" s="22"/>
      <c r="O23" s="1"/>
      <c r="P23" s="1"/>
      <c r="Q23" s="1"/>
      <c r="R23" s="1"/>
      <c r="S23" s="23"/>
      <c r="T23" s="2"/>
      <c r="U23" s="40"/>
    </row>
    <row r="24" spans="1:22" ht="16" thickBot="1" x14ac:dyDescent="0.4">
      <c r="A24" s="24" t="s">
        <v>28</v>
      </c>
      <c r="B24" s="57"/>
      <c r="C24" s="58">
        <f>C19+E19+G19</f>
        <v>59</v>
      </c>
      <c r="D24" s="59"/>
      <c r="E24" s="59" t="s">
        <v>8</v>
      </c>
      <c r="F24" s="59"/>
      <c r="G24" s="60"/>
      <c r="H24" s="25"/>
      <c r="I24" s="25"/>
      <c r="J24" s="25"/>
      <c r="K24" s="25"/>
      <c r="L24" s="25"/>
      <c r="M24" s="25"/>
      <c r="N24" s="57"/>
      <c r="O24" s="58">
        <f>O19+Q19+S19</f>
        <v>37</v>
      </c>
      <c r="P24" s="59"/>
      <c r="Q24" s="59" t="s">
        <v>9</v>
      </c>
      <c r="R24" s="59"/>
      <c r="S24" s="60"/>
      <c r="T24" s="53"/>
      <c r="U24" s="41"/>
    </row>
    <row r="25" spans="1:22" ht="15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</row>
    <row r="26" spans="1:22" ht="15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</row>
    <row r="27" spans="1:22" ht="16" thickBo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</row>
    <row r="28" spans="1:22" ht="15.5" x14ac:dyDescent="0.35">
      <c r="A28" s="19" t="s">
        <v>39</v>
      </c>
      <c r="B28" s="54"/>
      <c r="C28" s="55">
        <f>C22+O22</f>
        <v>22</v>
      </c>
      <c r="D28" s="55"/>
      <c r="E28" s="55"/>
      <c r="F28" s="55"/>
      <c r="G28" s="56"/>
      <c r="H28" s="20"/>
      <c r="I28" s="20"/>
      <c r="J28" s="20"/>
      <c r="K28" s="20"/>
      <c r="L28" s="20"/>
      <c r="M28" s="20"/>
      <c r="N28" s="19"/>
      <c r="O28" s="20"/>
      <c r="P28" s="20"/>
      <c r="Q28" s="20"/>
      <c r="R28" s="20"/>
      <c r="S28" s="21"/>
      <c r="T28" s="83" t="s">
        <v>18</v>
      </c>
      <c r="U28" s="31">
        <v>0</v>
      </c>
    </row>
    <row r="29" spans="1:22" ht="15.5" x14ac:dyDescent="0.35">
      <c r="A29" s="22"/>
      <c r="B29" s="22"/>
      <c r="C29" s="1"/>
      <c r="D29" s="1"/>
      <c r="E29" s="1"/>
      <c r="F29" s="1"/>
      <c r="G29" s="23"/>
      <c r="H29" s="1"/>
      <c r="I29" s="1"/>
      <c r="J29" s="1"/>
      <c r="K29" s="1"/>
      <c r="L29" s="1"/>
      <c r="M29" s="1"/>
      <c r="N29" s="22"/>
      <c r="O29" s="1"/>
      <c r="P29" s="1"/>
      <c r="Q29" s="1"/>
      <c r="R29" s="1"/>
      <c r="S29" s="23"/>
      <c r="T29" s="86" t="s">
        <v>10</v>
      </c>
      <c r="U29" s="82">
        <v>62</v>
      </c>
    </row>
    <row r="30" spans="1:22" ht="16" thickBot="1" x14ac:dyDescent="0.4">
      <c r="A30" s="24" t="s">
        <v>30</v>
      </c>
      <c r="B30" s="57"/>
      <c r="C30" s="58">
        <f>C24+O24</f>
        <v>96</v>
      </c>
      <c r="D30" s="59"/>
      <c r="E30" s="59"/>
      <c r="F30" s="59"/>
      <c r="G30" s="60"/>
      <c r="H30" s="25"/>
      <c r="I30" s="25"/>
      <c r="J30" s="25"/>
      <c r="K30" s="25"/>
      <c r="L30" s="25"/>
      <c r="M30" s="25"/>
      <c r="N30" s="24"/>
      <c r="O30" s="25"/>
      <c r="P30" s="25"/>
      <c r="Q30" s="25"/>
      <c r="R30" s="25"/>
      <c r="S30" s="26"/>
      <c r="T30" s="87" t="s">
        <v>31</v>
      </c>
      <c r="U30" s="10">
        <v>10</v>
      </c>
      <c r="V30" s="2"/>
    </row>
    <row r="31" spans="1:22" ht="16" thickBot="1" x14ac:dyDescent="0.4">
      <c r="A31" s="16" t="s">
        <v>12</v>
      </c>
      <c r="B31" s="24"/>
      <c r="C31" s="47">
        <f>C30+U31</f>
        <v>250</v>
      </c>
      <c r="D31" s="25"/>
      <c r="E31" s="25"/>
      <c r="F31" s="25"/>
      <c r="G31" s="26"/>
      <c r="H31" s="48"/>
      <c r="I31" s="48"/>
      <c r="J31" s="48"/>
      <c r="K31" s="48"/>
      <c r="L31" s="48"/>
      <c r="M31" s="48"/>
      <c r="N31" s="16"/>
      <c r="O31" s="48"/>
      <c r="P31" s="48"/>
      <c r="Q31" s="48"/>
      <c r="R31" s="48"/>
      <c r="S31" s="49"/>
      <c r="T31" s="84" t="s">
        <v>32</v>
      </c>
      <c r="U31" s="85">
        <v>154</v>
      </c>
    </row>
    <row r="32" spans="1:22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</sheetData>
  <mergeCells count="19">
    <mergeCell ref="D3:E3"/>
    <mergeCell ref="F3:G3"/>
    <mergeCell ref="H3:I3"/>
    <mergeCell ref="A1:U1"/>
    <mergeCell ref="B4:C4"/>
    <mergeCell ref="D4:E4"/>
    <mergeCell ref="F4:G4"/>
    <mergeCell ref="H4:I4"/>
    <mergeCell ref="R4:S4"/>
    <mergeCell ref="J4:K4"/>
    <mergeCell ref="L4:M4"/>
    <mergeCell ref="N4:O4"/>
    <mergeCell ref="P4:Q4"/>
    <mergeCell ref="R3:S3"/>
    <mergeCell ref="J3:K3"/>
    <mergeCell ref="L3:M3"/>
    <mergeCell ref="N3:O3"/>
    <mergeCell ref="P3:Q3"/>
    <mergeCell ref="B3:C3"/>
  </mergeCells>
  <phoneticPr fontId="3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Cup_Ergeb_2022_2023_H3</vt:lpstr>
      <vt:lpstr>Cup_Ergeb_2022_2023_H2</vt:lpstr>
      <vt:lpstr>Cup_Ergeb_2022_2023_D3</vt:lpstr>
      <vt:lpstr>Cup_Ergeb_2022_2023_D2</vt:lpstr>
      <vt:lpstr>Cup_Ergeb_2022_2023_Schnupperer</vt:lpstr>
      <vt:lpstr>Punktewertung</vt:lpstr>
      <vt:lpstr>Übersicht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Folie Mario</dc:creator>
  <cp:lastModifiedBy>Angelika Dorner</cp:lastModifiedBy>
  <cp:lastPrinted>2017-05-20T08:19:04Z</cp:lastPrinted>
  <dcterms:created xsi:type="dcterms:W3CDTF">2005-09-29T18:01:56Z</dcterms:created>
  <dcterms:modified xsi:type="dcterms:W3CDTF">2023-03-29T12:56:56Z</dcterms:modified>
</cp:coreProperties>
</file>